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csampson\Downloads\"/>
    </mc:Choice>
  </mc:AlternateContent>
  <bookViews>
    <workbookView xWindow="7665" yWindow="-15" windowWidth="7650" windowHeight="9120" tabRatio="509" firstSheet="1" activeTab="1"/>
  </bookViews>
  <sheets>
    <sheet name="LOG" sheetId="6" state="hidden" r:id="rId1"/>
    <sheet name="form_p1" sheetId="4" r:id="rId2"/>
    <sheet name="form_p2" sheetId="3" r:id="rId3"/>
    <sheet name="Documentation" sheetId="5" r:id="rId4"/>
    <sheet name="Sheet1" sheetId="7" state="hidden" r:id="rId5"/>
  </sheets>
  <definedNames>
    <definedName name="_use1">Documentation!$A$2</definedName>
    <definedName name="Advance">form_p1!$BM$37</definedName>
    <definedName name="BusConnectn">Documentation!$A$21</definedName>
    <definedName name="CostTotal">form_p1!$BM$35:$BY$36</definedName>
    <definedName name="DepartDate">form_p1!$AO$3</definedName>
    <definedName name="DeptID">form_p2!$M$20:$S$23</definedName>
    <definedName name="Destination">form_p1!$AX$2</definedName>
    <definedName name="DueTotal">form_p2!$Z$51</definedName>
    <definedName name="FedRate">0.535</definedName>
    <definedName name="Feedback">Documentation!$C$1</definedName>
    <definedName name="hours">form_p2!$A$51:$D$51</definedName>
    <definedName name="itwDept" comment="Department indicator for itWorks">form_p1!$BV$2</definedName>
    <definedName name="itwLog" comment="Log number for itWorks">form_p1!$BV$3</definedName>
    <definedName name="Mailing">Documentation!$A$25</definedName>
    <definedName name="MileRate">form_p1!$J$22</definedName>
    <definedName name="Name">form_p1!$AX$1</definedName>
    <definedName name="Page2">Documentation!$A$18</definedName>
    <definedName name="PettyCash1">form_p1!$B$42</definedName>
    <definedName name="PettyCash2">form_p2!#REF!</definedName>
    <definedName name="PettyCash2test">form_p2!$G$51</definedName>
    <definedName name="_xlnm.Print_Area" localSheetId="3">Documentation!$B$2:$B$27</definedName>
    <definedName name="_xlnm.Print_Area" localSheetId="1">form_p1!$A$1:$BY$41</definedName>
    <definedName name="_xlnm.Print_Area" localSheetId="2">form_p2!$A$1:$BD$50</definedName>
    <definedName name="ReturnDate">form_p1!$BN$3</definedName>
    <definedName name="Sec_D1">Documentation!$A$6</definedName>
    <definedName name="Sec_D2">Documentation!$A$11</definedName>
    <definedName name="Sec_D3">Documentation!$A$16</definedName>
    <definedName name="Signatures">Documentation!$A$23</definedName>
    <definedName name="Subject">"Travel and BE Form "&amp;TEXT(Version,"m/d/yyyy")</definedName>
    <definedName name="TotPerDiem">form_p1!$BS$10</definedName>
    <definedName name="Travel">form_p1!$BS$10:$BY$19,form_p1!$O$10:$U$19</definedName>
    <definedName name="tstStatus">form_p2!$H$51</definedName>
    <definedName name="Version">42736</definedName>
  </definedNames>
  <calcPr calcId="152511"/>
</workbook>
</file>

<file path=xl/calcChain.xml><?xml version="1.0" encoding="utf-8"?>
<calcChain xmlns="http://schemas.openxmlformats.org/spreadsheetml/2006/main">
  <c r="A97" i="6" l="1"/>
  <c r="AY50" i="3"/>
  <c r="BS41" i="4"/>
  <c r="BO31" i="4"/>
  <c r="BS19" i="4"/>
  <c r="AX24" i="3"/>
  <c r="V22" i="4"/>
  <c r="V23" i="4" s="1"/>
  <c r="AC22" i="4"/>
  <c r="AC23" i="4" s="1"/>
  <c r="AJ22" i="4"/>
  <c r="AJ23" i="4" s="1"/>
  <c r="AQ22" i="4"/>
  <c r="AQ23" i="4" s="1"/>
  <c r="AX22" i="4"/>
  <c r="AX23" i="4" s="1"/>
  <c r="BE22" i="4"/>
  <c r="BE23" i="4" s="1"/>
  <c r="BL22" i="4"/>
  <c r="BL23" i="4" s="1"/>
  <c r="BS12" i="4"/>
  <c r="BS10" i="4"/>
  <c r="BS11" i="4"/>
  <c r="BS13" i="4"/>
  <c r="BS14" i="4"/>
  <c r="BS15" i="4"/>
  <c r="BS16" i="4"/>
  <c r="BS17" i="4"/>
  <c r="BS18" i="4"/>
  <c r="BS20" i="4"/>
  <c r="BM36" i="4"/>
  <c r="AM24" i="3"/>
  <c r="AM25" i="3" s="1"/>
  <c r="M45" i="3"/>
  <c r="AG8" i="3"/>
  <c r="M43" i="3"/>
  <c r="V9" i="4"/>
  <c r="AC9" i="4" s="1"/>
  <c r="AJ9" i="4"/>
  <c r="AX9" i="4"/>
  <c r="BL9" i="4"/>
  <c r="BS21" i="4"/>
  <c r="B22" i="4" s="1"/>
  <c r="M33" i="3"/>
  <c r="M35" i="3"/>
  <c r="P31" i="3"/>
  <c r="O23" i="4"/>
  <c r="B9" i="3"/>
  <c r="BS22" i="4" l="1"/>
  <c r="B24" i="4" s="1"/>
  <c r="BE9" i="4"/>
  <c r="AQ9" i="4"/>
  <c r="BS23" i="4" l="1"/>
  <c r="BM35" i="4" s="1"/>
  <c r="H16" i="3" s="1"/>
  <c r="AY20" i="3" l="1"/>
  <c r="Z51" i="3"/>
  <c r="G51" i="3"/>
  <c r="BM39" i="4" l="1"/>
  <c r="BM38" i="4"/>
  <c r="B43" i="4"/>
</calcChain>
</file>

<file path=xl/comments1.xml><?xml version="1.0" encoding="utf-8"?>
<comments xmlns="http://schemas.openxmlformats.org/spreadsheetml/2006/main">
  <authors>
    <author>Ofer Ben-Gai</author>
  </authors>
  <commentList>
    <comment ref="O7" authorId="0" shapeId="0">
      <text>
        <r>
          <rPr>
            <b/>
            <sz val="10"/>
            <color indexed="81"/>
            <rFont val="Tahoma"/>
            <family val="2"/>
          </rPr>
          <t>Accounts Payable:</t>
        </r>
        <r>
          <rPr>
            <sz val="10"/>
            <color indexed="81"/>
            <rFont val="Tahoma"/>
            <family val="2"/>
          </rPr>
          <t xml:space="preserve">
Do not record travel advance in this section.</t>
        </r>
      </text>
    </comment>
    <comment ref="V9" authorId="0" shapeId="0">
      <text>
        <r>
          <rPr>
            <b/>
            <sz val="10"/>
            <color indexed="81"/>
            <rFont val="Tahoma"/>
            <family val="2"/>
          </rPr>
          <t>Accounts Payable:</t>
        </r>
        <r>
          <rPr>
            <sz val="10"/>
            <color indexed="81"/>
            <rFont val="Tahoma"/>
            <family val="2"/>
          </rPr>
          <t xml:space="preserve">
Date will default from departure date.  You can override.</t>
        </r>
      </text>
    </comment>
    <comment ref="B19" authorId="0" shapeId="0">
      <text>
        <r>
          <rPr>
            <b/>
            <sz val="10"/>
            <color indexed="81"/>
            <rFont val="Tahoma"/>
            <family val="2"/>
          </rPr>
          <t>Accounts Payable:</t>
        </r>
        <r>
          <rPr>
            <sz val="10"/>
            <color indexed="81"/>
            <rFont val="Tahoma"/>
            <family val="2"/>
          </rPr>
          <t xml:space="preserve">
Explain details in the boxes at the bottom of this form</t>
        </r>
      </text>
    </comment>
    <comment ref="O21" authorId="0" shapeId="0">
      <text>
        <r>
          <rPr>
            <b/>
            <sz val="10"/>
            <color indexed="81"/>
            <rFont val="Tahoma"/>
            <family val="2"/>
          </rPr>
          <t>Accounts Payable:</t>
        </r>
        <r>
          <rPr>
            <sz val="10"/>
            <color indexed="81"/>
            <rFont val="Tahoma"/>
            <family val="2"/>
          </rPr>
          <t xml:space="preserve">
Write starting point and destination in the boxes at the bottom of this form.</t>
        </r>
      </text>
    </comment>
    <comment ref="J22" authorId="0" shapeId="0">
      <text>
        <r>
          <rPr>
            <b/>
            <sz val="10"/>
            <color indexed="81"/>
            <rFont val="Tahoma"/>
            <family val="2"/>
          </rPr>
          <t>Accounts Payable:</t>
        </r>
        <r>
          <rPr>
            <sz val="10"/>
            <color indexed="81"/>
            <rFont val="Tahoma"/>
            <family val="2"/>
          </rPr>
          <t xml:space="preserve">
</t>
        </r>
        <r>
          <rPr>
            <sz val="8"/>
            <color indexed="81"/>
            <rFont val="Tahoma"/>
            <family val="2"/>
          </rPr>
          <t>This amount reflects the Federal rate for reimbursement as of 6/23/2011.  Consult Accounts Payable before changing this amount.</t>
        </r>
      </text>
    </comment>
  </commentList>
</comments>
</file>

<file path=xl/comments2.xml><?xml version="1.0" encoding="utf-8"?>
<comments xmlns="http://schemas.openxmlformats.org/spreadsheetml/2006/main">
  <authors>
    <author>Ofer Ben-Gai</author>
  </authors>
  <commentList>
    <comment ref="AF33" authorId="0" shapeId="0">
      <text>
        <r>
          <rPr>
            <b/>
            <sz val="10"/>
            <color indexed="81"/>
            <rFont val="Tahoma"/>
            <family val="2"/>
          </rPr>
          <t>Accounts Payable:</t>
        </r>
        <r>
          <rPr>
            <sz val="10"/>
            <color indexed="81"/>
            <rFont val="Tahoma"/>
            <family val="2"/>
          </rPr>
          <t xml:space="preserve">
Required if traveler is 
claiming per diem</t>
        </r>
      </text>
    </comment>
    <comment ref="AF35" authorId="0" shapeId="0">
      <text>
        <r>
          <rPr>
            <b/>
            <sz val="10"/>
            <color indexed="81"/>
            <rFont val="Tahoma"/>
            <family val="2"/>
          </rPr>
          <t>Accounts Payable:</t>
        </r>
        <r>
          <rPr>
            <sz val="10"/>
            <color indexed="81"/>
            <rFont val="Tahoma"/>
            <family val="2"/>
          </rPr>
          <t xml:space="preserve">
Required if traveler is claiming per diem</t>
        </r>
      </text>
    </comment>
  </commentList>
</comments>
</file>

<file path=xl/sharedStrings.xml><?xml version="1.0" encoding="utf-8"?>
<sst xmlns="http://schemas.openxmlformats.org/spreadsheetml/2006/main" count="247" uniqueCount="224">
  <si>
    <t>Amount</t>
  </si>
  <si>
    <t>City</t>
  </si>
  <si>
    <t>State</t>
  </si>
  <si>
    <t>Zip</t>
  </si>
  <si>
    <t>Total</t>
  </si>
  <si>
    <t>Date</t>
  </si>
  <si>
    <t>Name</t>
  </si>
  <si>
    <t>Address Line 2</t>
  </si>
  <si>
    <t>Address Line 3</t>
  </si>
  <si>
    <r>
      <t>Account</t>
    </r>
    <r>
      <rPr>
        <sz val="8"/>
        <rFont val="Verdana"/>
        <family val="2"/>
      </rPr>
      <t xml:space="preserve"> </t>
    </r>
    <r>
      <rPr>
        <sz val="6"/>
        <rFont val="Verdana"/>
        <family val="2"/>
      </rPr>
      <t>(4)</t>
    </r>
  </si>
  <si>
    <r>
      <t>Fund</t>
    </r>
    <r>
      <rPr>
        <sz val="8"/>
        <rFont val="Verdana"/>
        <family val="2"/>
      </rPr>
      <t xml:space="preserve"> </t>
    </r>
    <r>
      <rPr>
        <sz val="6"/>
        <rFont val="Verdana"/>
        <family val="2"/>
      </rPr>
      <t>(2)</t>
    </r>
  </si>
  <si>
    <r>
      <t>DeptID</t>
    </r>
    <r>
      <rPr>
        <sz val="8"/>
        <rFont val="Verdana"/>
        <family val="2"/>
      </rPr>
      <t xml:space="preserve"> </t>
    </r>
    <r>
      <rPr>
        <sz val="6"/>
        <rFont val="Verdana"/>
        <family val="2"/>
      </rPr>
      <t>(5)</t>
    </r>
  </si>
  <si>
    <r>
      <t>Program</t>
    </r>
    <r>
      <rPr>
        <sz val="8"/>
        <rFont val="Verdana"/>
        <family val="2"/>
      </rPr>
      <t xml:space="preserve"> </t>
    </r>
    <r>
      <rPr>
        <sz val="6"/>
        <rFont val="Verdana"/>
        <family val="2"/>
      </rPr>
      <t>(5)</t>
    </r>
  </si>
  <si>
    <r>
      <t xml:space="preserve">Project/Grant </t>
    </r>
    <r>
      <rPr>
        <sz val="6"/>
        <rFont val="Verdana"/>
        <family val="2"/>
      </rPr>
      <t>(9,6)</t>
    </r>
  </si>
  <si>
    <t xml:space="preserve">Date: </t>
  </si>
  <si>
    <t xml:space="preserve">Dean \ VP: </t>
  </si>
  <si>
    <t>(if required)</t>
  </si>
  <si>
    <t>Charge Reimbursement to:</t>
  </si>
  <si>
    <t>Type of expense</t>
  </si>
  <si>
    <t>Lodging</t>
  </si>
  <si>
    <t>Breakfast</t>
  </si>
  <si>
    <t>Lunch</t>
  </si>
  <si>
    <t>Dinner</t>
  </si>
  <si>
    <t>Car Rental</t>
  </si>
  <si>
    <t>Registration fee</t>
  </si>
  <si>
    <t>Airfare \ Bus \ Rail</t>
  </si>
  <si>
    <t>miles @</t>
  </si>
  <si>
    <t>Total Trip Expenses</t>
  </si>
  <si>
    <t>Section D-3: Settlement of reimbursable expenses</t>
  </si>
  <si>
    <t>Amount Due University</t>
  </si>
  <si>
    <t>Mileage (personal car)</t>
  </si>
  <si>
    <t>Total Business Expenses</t>
  </si>
  <si>
    <t>Voucher</t>
  </si>
  <si>
    <t>11</t>
  </si>
  <si>
    <t>72400</t>
  </si>
  <si>
    <t>11000</t>
  </si>
  <si>
    <t>Day one</t>
  </si>
  <si>
    <t>Day two</t>
  </si>
  <si>
    <t>Day three</t>
  </si>
  <si>
    <t>Day four</t>
  </si>
  <si>
    <t>Day five</t>
  </si>
  <si>
    <t>Day six</t>
  </si>
  <si>
    <t>Day seven</t>
  </si>
  <si>
    <t xml:space="preserve">Miles: </t>
  </si>
  <si>
    <t xml:space="preserve">$ Amount: </t>
  </si>
  <si>
    <t>Invoice:</t>
  </si>
  <si>
    <t>Midnight to 6 A.M.</t>
  </si>
  <si>
    <t>6 A.M. to noon</t>
  </si>
  <si>
    <t>6 P.M. to midnight</t>
  </si>
  <si>
    <t>Business purpose and Type of Expense (Meals or other reimb.)</t>
  </si>
  <si>
    <t>Page 2</t>
  </si>
  <si>
    <t>Page 1</t>
  </si>
  <si>
    <t>* Enter the advance amount on page 2</t>
  </si>
  <si>
    <t>Parking and tolls</t>
  </si>
  <si>
    <t>Taxi \ Limo</t>
  </si>
  <si>
    <t>Per-Diem meals &amp; incidental</t>
  </si>
  <si>
    <r>
      <t xml:space="preserve">(b) </t>
    </r>
    <r>
      <rPr>
        <sz val="9"/>
        <rFont val="Verdana"/>
        <family val="2"/>
      </rPr>
      <t>Reimbursable - corporate card or out of pocket</t>
    </r>
    <r>
      <rPr>
        <sz val="8"/>
        <rFont val="Verdana"/>
        <family val="2"/>
      </rPr>
      <t xml:space="preserve"> - Attach receipts over $25</t>
    </r>
  </si>
  <si>
    <t>Total Reimbursable</t>
  </si>
  <si>
    <t>Please attach a check payable to Brandeis University if the advance was greater then reimbursable expenses</t>
  </si>
  <si>
    <t>Meals: List of all individuals attending;
If items purchased, describe purchase.</t>
  </si>
  <si>
    <t>Subtract: Travel advance you received *</t>
  </si>
  <si>
    <t>1263</t>
  </si>
  <si>
    <t>Accounts Payable</t>
  </si>
  <si>
    <t>Remove "Date needed" at Loretta's suggestion</t>
  </si>
  <si>
    <t>P2: If check box is checked will show max date from section D1</t>
  </si>
  <si>
    <t>Working on documentation</t>
  </si>
  <si>
    <t>Back</t>
  </si>
  <si>
    <t>Expense Report</t>
  </si>
  <si>
    <t>Documentation</t>
  </si>
  <si>
    <t>Page 1: Section D-1</t>
  </si>
  <si>
    <t>D-1 Documentation</t>
  </si>
  <si>
    <t>D-2 Documentation</t>
  </si>
  <si>
    <t>Page 1: Section D-2</t>
  </si>
  <si>
    <t>www.brandeis.edu/financialaffairs/policies/</t>
  </si>
  <si>
    <t>Docum.</t>
  </si>
  <si>
    <t>Page 1: Section D-3</t>
  </si>
  <si>
    <t>Approvals and Signatures</t>
  </si>
  <si>
    <t xml:space="preserve">We'd appreciate your feedback about this form.  Please send comments to:  </t>
  </si>
  <si>
    <t>Shift items in page 1</t>
  </si>
  <si>
    <t>Revise documentation</t>
  </si>
  <si>
    <t>Delete Misc Expenses from D-2</t>
  </si>
  <si>
    <r>
      <t>Section D-1: Travel Expenses (for one trip):</t>
    </r>
    <r>
      <rPr>
        <sz val="12"/>
        <rFont val="Verdana"/>
        <family val="2"/>
      </rPr>
      <t xml:space="preserve"> </t>
    </r>
    <r>
      <rPr>
        <sz val="8"/>
        <rFont val="Verdana"/>
        <family val="2"/>
      </rPr>
      <t>List all expenses related to the trip in the correct column</t>
    </r>
  </si>
  <si>
    <t>Create messages reminding the possibility of petty cash</t>
  </si>
  <si>
    <t>These messages are in cells PettyCash1 &amp; PettyCash2.</t>
  </si>
  <si>
    <t>On 6/2/2006 conditional formatting will not show them,</t>
  </si>
  <si>
    <t>My Meals</t>
  </si>
  <si>
    <t>add links to policy</t>
  </si>
  <si>
    <t>(See University Travel and Business Expense Policies)</t>
  </si>
  <si>
    <t>Where Held (restaurant name etc.)
or who purchased from</t>
  </si>
  <si>
    <t>Change title of D-2 from 'not categorized in D-1' to 'not included in D-1'</t>
  </si>
  <si>
    <t>Add: D-2: Other Business Expenses</t>
  </si>
  <si>
    <t>Add: D-1(b): Reimbursable Travel  expenses</t>
  </si>
  <si>
    <r>
      <t xml:space="preserve">Section D-2: Reimbursable Other Business Expenses </t>
    </r>
    <r>
      <rPr>
        <sz val="9"/>
        <rFont val="Verdana"/>
        <family val="2"/>
      </rPr>
      <t xml:space="preserve">Not Included in Section D-1 - </t>
    </r>
    <r>
      <rPr>
        <sz val="8"/>
        <rFont val="Verdana"/>
        <family val="2"/>
      </rPr>
      <t>Attach receipts over $25</t>
    </r>
  </si>
  <si>
    <t>Format dates in D-2</t>
  </si>
  <si>
    <t>Repair descriptions of D-1 and D-2 in section D-3 at Liz's suggestion</t>
  </si>
  <si>
    <t>Change documentation per Loretta's suggestions.</t>
  </si>
  <si>
    <t>Add highlight to required fields (if empty) using conditional formatting.</t>
  </si>
  <si>
    <t>For more details about allowable expenses, please refer to the Business Expense Policy:</t>
  </si>
  <si>
    <r>
      <t>Completing the form:</t>
    </r>
    <r>
      <rPr>
        <sz val="10"/>
        <rFont val="Arial"/>
        <family val="2"/>
      </rPr>
      <t xml:space="preserve">  The form is designed to be completed using Excel, but can be printed and completed by hand.  Use the &lt;Tab&gt; key to navigate between fields that are open for input. We strongly recommend that you use the form directly from our web site to ensure you are using the most recently updated form.</t>
    </r>
  </si>
  <si>
    <t>Once completed, attach all required receipts, obtain the proper approvals and submit to Accounts Payable, MS 110.</t>
  </si>
  <si>
    <t>For more details about allowable expenses, please refer to the Travel Policy:</t>
  </si>
  <si>
    <r>
      <t xml:space="preserve">Page 1: Section D-1 </t>
    </r>
    <r>
      <rPr>
        <sz val="11"/>
        <rFont val="Arial"/>
        <family val="2"/>
      </rPr>
      <t>Overnight Travel Expenses</t>
    </r>
  </si>
  <si>
    <r>
      <t xml:space="preserve">Page 1: Section D-2 </t>
    </r>
    <r>
      <rPr>
        <sz val="11"/>
        <rFont val="Arial"/>
        <family val="2"/>
      </rPr>
      <t>Business Expenses</t>
    </r>
  </si>
  <si>
    <r>
      <t xml:space="preserve">Page 1: Section D-3 </t>
    </r>
    <r>
      <rPr>
        <sz val="11"/>
        <rFont val="Arial"/>
        <family val="2"/>
      </rPr>
      <t>Settlement</t>
    </r>
  </si>
  <si>
    <r>
      <t xml:space="preserve">Page 2:  </t>
    </r>
    <r>
      <rPr>
        <sz val="11"/>
        <rFont val="Arial"/>
        <family val="2"/>
      </rPr>
      <t>Report Summary</t>
    </r>
  </si>
  <si>
    <t>If you use excel to complete page 1, many of the fields will automatically update on page 2. Fields which must be completed are:</t>
  </si>
  <si>
    <t>Provide details for all expenses associated with overnight travel including those expenses paid for in advance (e.g. airfare via Navigant or pCard) and all out of pocket expenses which are being requested for reimbursement.</t>
  </si>
  <si>
    <t xml:space="preserve">Supervisor: </t>
  </si>
  <si>
    <t xml:space="preserve">Budget Manager \ PI: </t>
  </si>
  <si>
    <t>PI signature at same level as budget manager, not supervisor</t>
  </si>
  <si>
    <t>Corrected formula in D-3 (transposed totals from D-1 &amp; D-2)</t>
  </si>
  <si>
    <t>conditional formatting to warn when meals and per diem are claimed in same day</t>
  </si>
  <si>
    <t>To do</t>
  </si>
  <si>
    <t>Calculate and display days and partial days based on departure &amp; return times</t>
  </si>
  <si>
    <t>Show 'prepared by' phone and date</t>
  </si>
  <si>
    <t>Add misc line</t>
  </si>
  <si>
    <t>Add departure date to page 1</t>
  </si>
  <si>
    <t>Misc. and Non meal tips</t>
  </si>
  <si>
    <t xml:space="preserve">Person incurring expense signature: </t>
  </si>
  <si>
    <t xml:space="preserve">Prepared by:  </t>
  </si>
  <si>
    <t>Conditional formatting to warn when both meals and per diem are claimed for same trip</t>
  </si>
  <si>
    <t>Text boxes are limited to 255 characters (about 3.5 lines)</t>
  </si>
  <si>
    <t>Add space for a supervisor's phone number to ease identification.</t>
  </si>
  <si>
    <t xml:space="preserve">Phone: </t>
  </si>
  <si>
    <t>Fix formatting of petty cash suggestions on page 2 row 30</t>
  </si>
  <si>
    <t>change traveler to individual incurring expense</t>
  </si>
  <si>
    <t>Add dates to header of D-1(b)</t>
  </si>
  <si>
    <t>remove two lines from D-2</t>
  </si>
  <si>
    <t>Remove US mail option for EE &amp; STU - D is the default</t>
  </si>
  <si>
    <t>Remit to Address</t>
  </si>
  <si>
    <t>Add space for campus address</t>
  </si>
  <si>
    <t>Add additional explanations below if needed (limited to 255 characters, about 3.5 lines in Excel)</t>
  </si>
  <si>
    <t>Added comments and conditional formatting that misc and mileage require additional explanation</t>
  </si>
  <si>
    <t>to activate, change conditional. Formatting to show green font.</t>
  </si>
  <si>
    <t>Mileage rate is referenced by date.  Change the date in data validation and comment when updating amount</t>
  </si>
  <si>
    <t>Remove highlight from comments boxes in page 1</t>
  </si>
  <si>
    <t>Screen tips for links in documentations tab (including 'back')</t>
  </si>
  <si>
    <t>in p.2 name, destination and return dates s\b have links to page 1.</t>
  </si>
  <si>
    <t>Fonts and conditional formatting in page 2</t>
  </si>
  <si>
    <t>Campus Address (MS or MB)
and Department</t>
  </si>
  <si>
    <t>Font in P2 p30</t>
  </si>
  <si>
    <t>Remove miles from totals in D-1</t>
  </si>
  <si>
    <t>change language to explain that his form is not for travel only</t>
  </si>
  <si>
    <t>explain about mailing procedures</t>
  </si>
  <si>
    <t>comment and conditional formatting that departure time required for per diem only</t>
  </si>
  <si>
    <t>change comments owner to Accounts Payable</t>
  </si>
  <si>
    <t>Amount to be Reimbursed</t>
  </si>
  <si>
    <t>Noon to 6 P.M.</t>
  </si>
  <si>
    <t>Mailing of checks</t>
  </si>
  <si>
    <t>highlight that petty cash is an option</t>
  </si>
  <si>
    <t>(always required)</t>
  </si>
  <si>
    <t>Clarify Signature requirements: Chair or Dean must sign for faculty (control via tstStatus); PI signature required for Grants (program 40000)</t>
  </si>
  <si>
    <t>clarify signature requirements in documentation sheet</t>
  </si>
  <si>
    <t>Conditional formatting to hide advance chart string when no advance is taken</t>
  </si>
  <si>
    <t>Spell check mileage p1 b24</t>
  </si>
  <si>
    <t>Change employee classification to  specify Faculty or Staff</t>
  </si>
  <si>
    <t>(PI signature required for grants)</t>
  </si>
  <si>
    <r>
      <t>(a)</t>
    </r>
    <r>
      <rPr>
        <sz val="7"/>
        <rFont val="Verdana"/>
        <family val="2"/>
      </rPr>
      <t xml:space="preserve"> Direct-paid by the University</t>
    </r>
  </si>
  <si>
    <t>Signatures and Approvals:</t>
  </si>
  <si>
    <t>Signatures and Approvals (suggested by Joan Thorne) (p1 B28)</t>
  </si>
  <si>
    <t>For miscellaneous expenses and mileage in personal car, please provide detailed information.  The explanation for mileage should include point of origin and destination and date of travel.</t>
  </si>
  <si>
    <t>Business Purpose</t>
  </si>
  <si>
    <t>Name (enter on page 1)
Classification: indicate if the individual being reimbursed is faculty, staff, student or invited guest by checking the appropriate button at the top of page 2.
Chart String to be charged
Mailing instructions (also see 'Mailing of checks' below)
Dates and time of departure and return (if overnight travel)</t>
  </si>
  <si>
    <t>Change name of form to Business Expense and Travel Report to highlight dual use.</t>
  </si>
  <si>
    <t>Instructions and documentation changes.</t>
  </si>
  <si>
    <t>Remove feedback links from pages 1 &amp; 2</t>
  </si>
  <si>
    <t>Person incurring the expenses:</t>
  </si>
  <si>
    <t>Business purpose of the trip \ expense</t>
  </si>
  <si>
    <t xml:space="preserve">Destination or cities visited: </t>
  </si>
  <si>
    <t xml:space="preserve">Departure date: </t>
  </si>
  <si>
    <t>Return, or date of last expense:</t>
  </si>
  <si>
    <t>Capitalization - fixing inconsistencies</t>
  </si>
  <si>
    <t xml:space="preserve">Return, or date  
 of last expense:  </t>
  </si>
  <si>
    <t xml:space="preserve">Departure time: </t>
  </si>
  <si>
    <t xml:space="preserve">Return time: </t>
  </si>
  <si>
    <t>Change Destination to Cities visited (pages 1 &amp; 2)</t>
  </si>
  <si>
    <t>Changed Return date to Last Exp. Date (p1 BD3)</t>
  </si>
  <si>
    <t>Clearer definitions on page 2 that this is not only for travel (use space vacated by feedback remoal)</t>
  </si>
  <si>
    <t>For travel, destination or cities visited:</t>
  </si>
  <si>
    <t>Business Expense and \ or Travel Report</t>
  </si>
  <si>
    <t>A details business purpose explanation includes:
1. Who incurred the expense?
2. When? Provide dates of travel, activity or purchase at the top of page 1.
3. What was the type of event, activity or purchase?
4. Where the event or activity took place?
5. Why is it needed?  Provide the business reason on page 2 on the Business Purpose Line.</t>
  </si>
  <si>
    <t>In order for Brandeis to exclude reimbursed business expense from employee's income, the employee must have adequately substantiated such expense.  At a minimum, all reimbursement requests must document the details below.  Reimbursement with an incomplete or vague business purpose will be returned to the employee for re-work.</t>
  </si>
  <si>
    <t>Our policy is to mail checks to employees and students to their campus address (department mail stop or student mail box) via campus mail.  Checks to invited guests will be mailed via US postal service to their 'remit to' address.  If an exception is warranted please explain on the form or coordinate with Accounts Payable.</t>
  </si>
  <si>
    <r>
      <t xml:space="preserve">The person who incurred the expense and asking for reimbursement must sign the form.  Obtain the proper approvals.  Minimum approvals are the immediate supervisor of the person being reimbursed, and the Principal Investigator of the grant or contract (if the expenses are being charged to a grant or contract).  Additional approvals are required for certain types of expenses.  Refer to the University Travel and Business Expense Policies for guidance on approvals (see link below).  
</t>
    </r>
    <r>
      <rPr>
        <u/>
        <sz val="10"/>
        <color indexed="10"/>
        <rFont val="Arial"/>
        <family val="2"/>
      </rPr>
      <t>Accounts Payable will not process expense reports missing these signatures.</t>
    </r>
  </si>
  <si>
    <t>Clarify documentation</t>
  </si>
  <si>
    <t>Detail here the reason (why) this is a legitimate business expense that Brandeis University should pay for.  In order for Brandeis to exclude reimbursed business expense from employee's income, the employee must have adequately substantiated such expense.  Reimbursement with an incomplete or vague business purpose will be returned to the employee for re-work.</t>
  </si>
  <si>
    <t>Change name of form to Business Expense and \ or Travel Report to highlight dual use.</t>
  </si>
  <si>
    <t>Your business expense of less than $100 can also be reimbursed via petty cash at the cashier's office.</t>
  </si>
  <si>
    <r>
      <t xml:space="preserve">Purpose:  </t>
    </r>
    <r>
      <rPr>
        <sz val="10"/>
        <rFont val="Arial"/>
        <family val="2"/>
      </rPr>
      <t xml:space="preserve">This form is designed to document business expense for University staff, students and invited guests and to request reimbursement for business expenses.  The form is for travel related expenses (section D-1) </t>
    </r>
    <r>
      <rPr>
        <i/>
        <sz val="10"/>
        <rFont val="Arial"/>
        <family val="2"/>
      </rPr>
      <t>AND</t>
    </r>
    <r>
      <rPr>
        <sz val="10"/>
        <rFont val="Arial"/>
        <family val="2"/>
      </rPr>
      <t xml:space="preserve"> other business expenses (section D-2).  (Note: consultants should submit their expenses as part of their invoice which is attached to a Non-Employee Payment Form)</t>
    </r>
  </si>
  <si>
    <r>
      <t xml:space="preserve">This section will automatically complete based on amounts entered in sections D-1(b) and\or D-2. </t>
    </r>
    <r>
      <rPr>
        <b/>
        <sz val="10"/>
        <rFont val="Arial"/>
        <family val="2"/>
      </rPr>
      <t xml:space="preserve">If you received an advance, you must enter the amount here as a negative number.
</t>
    </r>
    <r>
      <rPr>
        <sz val="10"/>
        <rFont val="Arial"/>
        <family val="2"/>
      </rPr>
      <t>If section D-1 was not at all completed (no overnight travel occurred) and the total of section D-2 (business expenses) is less than $100 you may find it more convenient to be reimbursed by petty cash.</t>
    </r>
  </si>
  <si>
    <t>Spell check documentation</t>
  </si>
  <si>
    <t>Add reminder to conplete page 2.  Controlled via cond. format</t>
  </si>
  <si>
    <t>Please add the chart string and obtain the required signatures on page 2</t>
  </si>
  <si>
    <t>Chage FedRate and MileRate to 0.485</t>
  </si>
  <si>
    <t>Chage FedRate and MileRate to 0.505</t>
  </si>
  <si>
    <t>Change Version Date</t>
  </si>
  <si>
    <t>Change mailto: address to be Liz</t>
  </si>
  <si>
    <t>Added instructions on changes</t>
  </si>
  <si>
    <t>Instructions for changes</t>
  </si>
  <si>
    <t>Change the rate on page 1 of the form: Ctrl+G goto MileRate</t>
  </si>
  <si>
    <t>Log the change on this page</t>
  </si>
  <si>
    <t>Save the file on AP shared drive and send to technology coordinator for uploading to web.</t>
  </si>
  <si>
    <t>To change mileage rate:</t>
  </si>
  <si>
    <t>Hide log sheet</t>
  </si>
  <si>
    <t>Change FedRate and MileRate to 0.585</t>
  </si>
  <si>
    <t>Change FedRate and MileRate to 0.55</t>
  </si>
  <si>
    <t>Change FedRate and MileRate to 0.50</t>
  </si>
  <si>
    <t>Change mailto: address to be rstec@brandeis.edu</t>
  </si>
  <si>
    <t>Change FedRate and MileRate to 0.51</t>
  </si>
  <si>
    <t>Change FedRate and MileRate to 0.555</t>
  </si>
  <si>
    <t>Change FedRate and MileRate to 0.565</t>
  </si>
  <si>
    <t>Your business expense of less than $100 can also be reimbursed via petty cash. Bring this form to the cashier's office.</t>
  </si>
  <si>
    <t>Add ability to input department code and log# in page 1.  Done for itWorks project.  Invoice number will show that combination.</t>
  </si>
  <si>
    <t>Change page2:C27 to better explain that his can be used for petty cash when amount in &lt;100.</t>
  </si>
  <si>
    <t>Save as .xlsx (range use1 renamed _use1 - there seem to be no implications on preformence).</t>
  </si>
  <si>
    <t>Change FedRate and MileRate to 0.56</t>
  </si>
  <si>
    <t>Changed recipient of feedback email to accountspayable@brandeis.edu</t>
  </si>
  <si>
    <t>Not needed after 3/6/2014: Ctrl+G goto Feedback.  Ctrl+K to open hyperlink = change subject in link.</t>
  </si>
  <si>
    <t>Not needed after 3/6/2014:Change the subject of the feedback link to the new version date:</t>
  </si>
  <si>
    <t>Change FedRate and Version values (Ctrl+F3)</t>
  </si>
  <si>
    <t>FedRate is the new rate in $; Version is the date of the change (use the number to the right of this cell)</t>
  </si>
  <si>
    <t>changed FedRate and MileRate to .575</t>
  </si>
  <si>
    <t>changed version date</t>
  </si>
  <si>
    <t>Change FedRate and MileRate to 0.54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</si>
</sst>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quot;$&quot;#,##0.000_);\(&quot;$&quot;#,##0.000\)"/>
    <numFmt numFmtId="165" formatCode="[$-409]h:mm\ AM/PM;@"/>
  </numFmts>
  <fonts count="32" x14ac:knownFonts="1">
    <font>
      <sz val="10"/>
      <name val="Arial"/>
    </font>
    <font>
      <sz val="10"/>
      <name val="Arial"/>
      <family val="2"/>
    </font>
    <font>
      <u/>
      <sz val="10"/>
      <color indexed="12"/>
      <name val="Arial"/>
      <family val="2"/>
    </font>
    <font>
      <sz val="8"/>
      <name val="Verdana"/>
      <family val="2"/>
    </font>
    <font>
      <sz val="12"/>
      <name val="Verdana"/>
      <family val="2"/>
    </font>
    <font>
      <sz val="9"/>
      <name val="Verdana"/>
      <family val="2"/>
    </font>
    <font>
      <sz val="6"/>
      <name val="Verdana"/>
      <family val="2"/>
    </font>
    <font>
      <sz val="9"/>
      <name val="Arial"/>
      <family val="2"/>
    </font>
    <font>
      <b/>
      <sz val="8"/>
      <name val="Verdana"/>
      <family val="2"/>
    </font>
    <font>
      <sz val="8"/>
      <name val="Arial"/>
      <family val="2"/>
    </font>
    <font>
      <sz val="8"/>
      <color indexed="10"/>
      <name val="Verdana"/>
      <family val="2"/>
    </font>
    <font>
      <b/>
      <sz val="9"/>
      <name val="Verdana"/>
      <family val="2"/>
    </font>
    <font>
      <b/>
      <sz val="7"/>
      <name val="Verdana"/>
      <family val="2"/>
    </font>
    <font>
      <sz val="7"/>
      <name val="Verdana"/>
      <family val="2"/>
    </font>
    <font>
      <sz val="7"/>
      <name val="Arial"/>
      <family val="2"/>
    </font>
    <font>
      <sz val="11"/>
      <name val="Verdana"/>
      <family val="2"/>
    </font>
    <font>
      <sz val="14"/>
      <name val="Arial"/>
      <family val="2"/>
    </font>
    <font>
      <sz val="10"/>
      <color indexed="81"/>
      <name val="Tahoma"/>
      <family val="2"/>
    </font>
    <font>
      <b/>
      <sz val="10"/>
      <color indexed="81"/>
      <name val="Tahoma"/>
      <family val="2"/>
    </font>
    <font>
      <sz val="8"/>
      <color indexed="9"/>
      <name val="Verdana"/>
      <family val="2"/>
    </font>
    <font>
      <sz val="11"/>
      <name val="Arial"/>
      <family val="2"/>
    </font>
    <font>
      <sz val="8"/>
      <color indexed="81"/>
      <name val="Tahoma"/>
      <family val="2"/>
    </font>
    <font>
      <u/>
      <sz val="10"/>
      <color indexed="10"/>
      <name val="Arial"/>
      <family val="2"/>
    </font>
    <font>
      <sz val="10"/>
      <name val="Verdana"/>
      <family val="2"/>
    </font>
    <font>
      <b/>
      <sz val="10"/>
      <name val="Arial"/>
      <family val="2"/>
    </font>
    <font>
      <u/>
      <sz val="8"/>
      <color indexed="12"/>
      <name val="Verdana"/>
      <family val="2"/>
    </font>
    <font>
      <i/>
      <sz val="10"/>
      <name val="Arial"/>
      <family val="2"/>
    </font>
    <font>
      <u/>
      <sz val="9"/>
      <color indexed="12"/>
      <name val="Verdana"/>
      <family val="2"/>
    </font>
    <font>
      <sz val="10"/>
      <name val="Arial"/>
      <family val="2"/>
    </font>
    <font>
      <sz val="10"/>
      <color indexed="10"/>
      <name val="Arial"/>
      <family val="2"/>
    </font>
    <font>
      <sz val="8"/>
      <color rgb="FF000000"/>
      <name val="Tahoma"/>
      <family val="2"/>
    </font>
    <font>
      <sz val="10"/>
      <name val="Arial"/>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s>
  <cellStyleXfs count="4">
    <xf numFmtId="0" fontId="0" fillId="0" borderId="0"/>
    <xf numFmtId="0" fontId="2" fillId="0" borderId="0" applyNumberFormat="0" applyFill="0" applyBorder="0" applyAlignment="0" applyProtection="0">
      <alignment vertical="top"/>
      <protection locked="0"/>
    </xf>
    <xf numFmtId="0" fontId="1" fillId="2" borderId="0"/>
    <xf numFmtId="43" fontId="31" fillId="0" borderId="0" applyFont="0" applyFill="0" applyBorder="0" applyAlignment="0" applyProtection="0"/>
  </cellStyleXfs>
  <cellXfs count="347">
    <xf numFmtId="0" fontId="0" fillId="0" borderId="0" xfId="0"/>
    <xf numFmtId="0" fontId="3" fillId="2" borderId="0" xfId="2" applyFont="1"/>
    <xf numFmtId="49" fontId="3" fillId="2" borderId="1" xfId="2" applyNumberFormat="1" applyFont="1" applyBorder="1" applyAlignment="1"/>
    <xf numFmtId="49" fontId="3" fillId="2" borderId="2" xfId="2" applyNumberFormat="1" applyFont="1" applyBorder="1" applyAlignment="1"/>
    <xf numFmtId="49" fontId="3" fillId="2" borderId="3" xfId="2" applyNumberFormat="1" applyFont="1" applyBorder="1" applyAlignment="1"/>
    <xf numFmtId="49" fontId="3" fillId="2" borderId="0" xfId="2" applyNumberFormat="1" applyFont="1" applyBorder="1" applyAlignment="1"/>
    <xf numFmtId="0" fontId="3" fillId="2" borderId="0" xfId="2" applyFont="1" applyAlignment="1">
      <alignment horizontal="right"/>
    </xf>
    <xf numFmtId="0" fontId="3" fillId="2" borderId="0" xfId="2" applyNumberFormat="1" applyFont="1" applyBorder="1" applyAlignment="1"/>
    <xf numFmtId="14" fontId="3" fillId="2" borderId="0" xfId="2" applyNumberFormat="1" applyFont="1" applyBorder="1" applyAlignment="1"/>
    <xf numFmtId="49" fontId="3" fillId="2" borderId="0" xfId="2" applyNumberFormat="1" applyFont="1" applyBorder="1" applyAlignment="1">
      <alignment horizontal="right"/>
    </xf>
    <xf numFmtId="0" fontId="3" fillId="2" borderId="0" xfId="2" applyFont="1" applyBorder="1" applyAlignment="1"/>
    <xf numFmtId="0" fontId="3" fillId="2" borderId="0" xfId="2" applyFont="1" applyProtection="1"/>
    <xf numFmtId="0" fontId="3" fillId="2" borderId="0" xfId="2" applyFont="1" applyAlignment="1" applyProtection="1">
      <alignment horizontal="right"/>
    </xf>
    <xf numFmtId="18" fontId="3" fillId="2" borderId="0" xfId="2" applyNumberFormat="1" applyFont="1"/>
    <xf numFmtId="4" fontId="3" fillId="2" borderId="0" xfId="2" applyNumberFormat="1" applyFont="1"/>
    <xf numFmtId="0" fontId="3" fillId="2" borderId="2" xfId="2" applyFont="1" applyBorder="1" applyProtection="1"/>
    <xf numFmtId="0" fontId="3" fillId="2" borderId="4" xfId="2" applyFont="1" applyBorder="1" applyProtection="1"/>
    <xf numFmtId="0" fontId="0" fillId="0" borderId="0" xfId="0" applyBorder="1" applyAlignment="1" applyProtection="1"/>
    <xf numFmtId="0" fontId="10" fillId="2" borderId="0" xfId="2" applyFont="1"/>
    <xf numFmtId="0" fontId="0" fillId="0" borderId="0" xfId="0" applyAlignment="1" applyProtection="1">
      <protection hidden="1"/>
    </xf>
    <xf numFmtId="0" fontId="3" fillId="2" borderId="0" xfId="2" applyFont="1" applyAlignment="1"/>
    <xf numFmtId="0" fontId="0" fillId="0" borderId="0" xfId="0" applyAlignment="1">
      <alignment vertical="top"/>
    </xf>
    <xf numFmtId="0" fontId="3" fillId="2" borderId="0" xfId="2" applyFont="1" applyProtection="1">
      <protection locked="0"/>
    </xf>
    <xf numFmtId="165" fontId="3" fillId="2" borderId="0" xfId="2" applyNumberFormat="1" applyFont="1" applyBorder="1" applyAlignment="1" applyProtection="1"/>
    <xf numFmtId="14" fontId="3" fillId="2" borderId="0" xfId="2" applyNumberFormat="1" applyFont="1" applyBorder="1" applyAlignment="1" applyProtection="1"/>
    <xf numFmtId="0" fontId="2" fillId="0" borderId="0" xfId="1" applyAlignment="1" applyProtection="1">
      <alignment horizontal="center"/>
    </xf>
    <xf numFmtId="0" fontId="0" fillId="0" borderId="2" xfId="0" applyBorder="1" applyAlignment="1" applyProtection="1"/>
    <xf numFmtId="0" fontId="0" fillId="0" borderId="0" xfId="0" applyAlignment="1">
      <alignment wrapText="1"/>
    </xf>
    <xf numFmtId="0" fontId="0" fillId="0" borderId="0" xfId="0" applyAlignment="1">
      <alignment horizontal="center"/>
    </xf>
    <xf numFmtId="0" fontId="0" fillId="0" borderId="0" xfId="0" applyAlignment="1">
      <alignment horizontal="right" wrapText="1"/>
    </xf>
    <xf numFmtId="0" fontId="3" fillId="2" borderId="0" xfId="2" applyFont="1" applyBorder="1" applyAlignment="1" applyProtection="1">
      <alignment horizontal="center" vertical="center"/>
    </xf>
    <xf numFmtId="4" fontId="3" fillId="0" borderId="0" xfId="2" applyNumberFormat="1" applyFont="1" applyFill="1" applyBorder="1" applyAlignment="1" applyProtection="1"/>
    <xf numFmtId="0" fontId="16" fillId="0" borderId="0" xfId="0" applyFont="1" applyAlignment="1" applyProtection="1">
      <alignment wrapText="1"/>
      <protection hidden="1"/>
    </xf>
    <xf numFmtId="0" fontId="0" fillId="0" borderId="0" xfId="0" applyAlignment="1" applyProtection="1">
      <alignment wrapText="1"/>
      <protection hidden="1"/>
    </xf>
    <xf numFmtId="0" fontId="2" fillId="0" borderId="0" xfId="1" applyAlignment="1" applyProtection="1">
      <alignment wrapText="1"/>
      <protection hidden="1"/>
    </xf>
    <xf numFmtId="14" fontId="3" fillId="2" borderId="0" xfId="2" applyNumberFormat="1" applyFont="1" applyBorder="1" applyAlignment="1" applyProtection="1">
      <alignment horizontal="center" vertical="center"/>
    </xf>
    <xf numFmtId="0" fontId="24" fillId="0" borderId="0" xfId="0" applyFont="1" applyAlignment="1" applyProtection="1">
      <alignment wrapText="1"/>
      <protection hidden="1"/>
    </xf>
    <xf numFmtId="0" fontId="2" fillId="0" borderId="0" xfId="1" applyAlignment="1" applyProtection="1">
      <alignment horizontal="center" wrapText="1"/>
      <protection hidden="1"/>
    </xf>
    <xf numFmtId="0" fontId="3" fillId="2" borderId="0" xfId="2" applyFont="1" applyAlignment="1">
      <alignment vertical="top"/>
    </xf>
    <xf numFmtId="0" fontId="3" fillId="2" borderId="0" xfId="2" applyNumberFormat="1" applyFont="1" applyAlignment="1">
      <alignment shrinkToFit="1"/>
    </xf>
    <xf numFmtId="0" fontId="3" fillId="0" borderId="3" xfId="2" applyFont="1" applyFill="1" applyBorder="1" applyAlignment="1">
      <alignment horizontal="center" vertical="center"/>
    </xf>
    <xf numFmtId="0" fontId="0" fillId="0" borderId="3" xfId="0" applyFill="1" applyBorder="1" applyAlignment="1">
      <alignment horizontal="center" vertical="center"/>
    </xf>
    <xf numFmtId="0" fontId="3" fillId="0" borderId="3" xfId="2" applyNumberFormat="1" applyFont="1" applyFill="1" applyBorder="1" applyAlignment="1" applyProtection="1">
      <alignment vertical="center"/>
    </xf>
    <xf numFmtId="0" fontId="0" fillId="0" borderId="3" xfId="0" applyNumberFormat="1" applyFill="1" applyBorder="1" applyAlignment="1" applyProtection="1">
      <alignment vertical="center"/>
    </xf>
    <xf numFmtId="0" fontId="3" fillId="2" borderId="0" xfId="2" applyFont="1" applyBorder="1" applyAlignment="1" applyProtection="1"/>
    <xf numFmtId="0" fontId="3" fillId="2" borderId="0" xfId="2" applyFont="1" applyBorder="1" applyProtection="1"/>
    <xf numFmtId="4" fontId="3" fillId="0" borderId="0" xfId="0" applyNumberFormat="1" applyFont="1" applyBorder="1" applyAlignment="1" applyProtection="1">
      <alignment horizontal="center"/>
    </xf>
    <xf numFmtId="4" fontId="0" fillId="0" borderId="0" xfId="0" applyNumberFormat="1" applyBorder="1" applyAlignment="1" applyProtection="1"/>
    <xf numFmtId="0" fontId="10" fillId="2" borderId="0" xfId="2" applyFont="1" applyBorder="1" applyAlignment="1" applyProtection="1">
      <alignment vertical="center"/>
    </xf>
    <xf numFmtId="0" fontId="3" fillId="2" borderId="0" xfId="2" applyNumberFormat="1" applyFont="1" applyAlignment="1" applyProtection="1">
      <alignment shrinkToFit="1"/>
      <protection locked="0"/>
    </xf>
    <xf numFmtId="0" fontId="13" fillId="2" borderId="0" xfId="2" applyFont="1"/>
    <xf numFmtId="0" fontId="25" fillId="0" borderId="0" xfId="1" applyFont="1" applyAlignment="1" applyProtection="1">
      <alignment horizontal="center" shrinkToFit="1"/>
    </xf>
    <xf numFmtId="0" fontId="0" fillId="0" borderId="0" xfId="0" applyAlignment="1">
      <alignment vertical="top" wrapText="1"/>
    </xf>
    <xf numFmtId="0" fontId="13" fillId="2" borderId="0" xfId="2" applyNumberFormat="1" applyFont="1" applyBorder="1" applyAlignment="1">
      <alignment vertical="center"/>
    </xf>
    <xf numFmtId="0" fontId="13" fillId="2" borderId="0" xfId="2" applyFont="1" applyAlignment="1">
      <alignment vertical="center"/>
    </xf>
    <xf numFmtId="14" fontId="0" fillId="0" borderId="0" xfId="0" applyNumberFormat="1" applyAlignment="1">
      <alignment vertical="top"/>
    </xf>
    <xf numFmtId="0" fontId="3" fillId="2" borderId="0" xfId="2" applyFont="1" applyAlignment="1" applyProtection="1">
      <alignment horizontal="left"/>
    </xf>
    <xf numFmtId="0" fontId="3" fillId="2" borderId="0" xfId="2" applyFont="1" applyAlignment="1" applyProtection="1"/>
    <xf numFmtId="0" fontId="0" fillId="0" borderId="0" xfId="0" applyAlignment="1"/>
    <xf numFmtId="4" fontId="10" fillId="0" borderId="2" xfId="2" applyNumberFormat="1" applyFont="1" applyFill="1" applyBorder="1" applyAlignment="1" applyProtection="1">
      <alignment horizontal="center" vertical="center"/>
    </xf>
    <xf numFmtId="4" fontId="19" fillId="0" borderId="0" xfId="2" applyNumberFormat="1" applyFont="1" applyFill="1" applyBorder="1" applyAlignment="1" applyProtection="1">
      <alignment horizontal="right" vertical="center"/>
    </xf>
    <xf numFmtId="4" fontId="19" fillId="0" borderId="0" xfId="2" applyNumberFormat="1" applyFont="1" applyFill="1" applyBorder="1" applyAlignment="1" applyProtection="1">
      <alignment horizontal="right" vertical="top"/>
    </xf>
    <xf numFmtId="4" fontId="19" fillId="0" borderId="0" xfId="2" applyNumberFormat="1" applyFont="1" applyFill="1" applyBorder="1" applyAlignment="1" applyProtection="1">
      <alignment horizontal="left" vertical="center"/>
    </xf>
    <xf numFmtId="4" fontId="19" fillId="0" borderId="0" xfId="2" applyNumberFormat="1" applyFont="1" applyFill="1" applyBorder="1" applyAlignment="1" applyProtection="1">
      <alignment horizontal="left" vertical="top"/>
    </xf>
    <xf numFmtId="0" fontId="29" fillId="0" borderId="0" xfId="0" applyFont="1" applyAlignment="1">
      <alignment vertical="top"/>
    </xf>
    <xf numFmtId="0" fontId="28" fillId="0" borderId="0" xfId="0" applyFont="1" applyAlignment="1">
      <alignment vertical="top" wrapText="1"/>
    </xf>
    <xf numFmtId="14" fontId="26" fillId="0" borderId="0" xfId="0" applyNumberFormat="1" applyFont="1" applyAlignment="1">
      <alignment vertical="top"/>
    </xf>
    <xf numFmtId="0" fontId="0" fillId="0" borderId="0" xfId="0" applyNumberFormat="1" applyAlignment="1">
      <alignment vertical="top"/>
    </xf>
    <xf numFmtId="0" fontId="0" fillId="0" borderId="0" xfId="0"/>
    <xf numFmtId="0" fontId="1" fillId="0" borderId="0" xfId="0" applyFont="1" applyAlignment="1">
      <alignment vertical="top" wrapText="1"/>
    </xf>
    <xf numFmtId="0" fontId="0" fillId="0" borderId="0" xfId="0"/>
    <xf numFmtId="0" fontId="1" fillId="0" borderId="0" xfId="0" applyFont="1" applyAlignment="1">
      <alignment horizontal="left" vertical="top" wrapText="1" indent="1"/>
    </xf>
    <xf numFmtId="0" fontId="1" fillId="0" borderId="0" xfId="0" applyFont="1" applyAlignment="1">
      <alignment wrapText="1"/>
    </xf>
    <xf numFmtId="0" fontId="0" fillId="0" borderId="0" xfId="0"/>
    <xf numFmtId="0" fontId="0" fillId="0" borderId="0" xfId="0"/>
    <xf numFmtId="14" fontId="1" fillId="0" borderId="0" xfId="0" applyNumberFormat="1" applyFont="1" applyAlignment="1">
      <alignment vertical="top"/>
    </xf>
    <xf numFmtId="4" fontId="3" fillId="2" borderId="1" xfId="2" applyNumberFormat="1" applyFont="1" applyBorder="1" applyAlignment="1" applyProtection="1"/>
    <xf numFmtId="4" fontId="3" fillId="2" borderId="2" xfId="2" applyNumberFormat="1" applyFont="1" applyBorder="1" applyAlignment="1" applyProtection="1"/>
    <xf numFmtId="4" fontId="3" fillId="2" borderId="4" xfId="2" applyNumberFormat="1" applyFont="1" applyBorder="1" applyAlignment="1" applyProtection="1"/>
    <xf numFmtId="4" fontId="3" fillId="0" borderId="5" xfId="2" applyNumberFormat="1" applyFont="1" applyFill="1" applyBorder="1" applyAlignment="1" applyProtection="1"/>
    <xf numFmtId="4" fontId="3" fillId="0" borderId="6" xfId="2" applyNumberFormat="1" applyFont="1" applyFill="1" applyBorder="1" applyAlignment="1" applyProtection="1"/>
    <xf numFmtId="0" fontId="19" fillId="2" borderId="0" xfId="2" applyFont="1" applyAlignment="1">
      <alignment horizontal="center" vertical="center"/>
    </xf>
    <xf numFmtId="14" fontId="3" fillId="2" borderId="0" xfId="2" applyNumberFormat="1" applyFont="1" applyAlignment="1">
      <alignment horizontal="right"/>
    </xf>
    <xf numFmtId="0" fontId="3" fillId="2" borderId="0" xfId="2" applyFont="1" applyAlignment="1">
      <alignment horizontal="right"/>
    </xf>
    <xf numFmtId="4" fontId="3" fillId="0" borderId="7" xfId="0" applyNumberFormat="1" applyFont="1" applyBorder="1" applyAlignment="1" applyProtection="1">
      <alignment horizontal="center"/>
      <protection locked="0"/>
    </xf>
    <xf numFmtId="4" fontId="0" fillId="0" borderId="8" xfId="0" applyNumberFormat="1" applyBorder="1" applyAlignment="1" applyProtection="1">
      <protection locked="0"/>
    </xf>
    <xf numFmtId="4" fontId="0" fillId="0" borderId="9" xfId="0" applyNumberFormat="1" applyBorder="1" applyAlignment="1" applyProtection="1">
      <protection locked="0"/>
    </xf>
    <xf numFmtId="49" fontId="3" fillId="2" borderId="6" xfId="2" applyNumberFormat="1" applyFont="1" applyBorder="1" applyAlignment="1" applyProtection="1">
      <protection locked="0"/>
    </xf>
    <xf numFmtId="0" fontId="0" fillId="0" borderId="6" xfId="0" applyBorder="1" applyAlignment="1" applyProtection="1">
      <protection locked="0"/>
    </xf>
    <xf numFmtId="49" fontId="9" fillId="0" borderId="10" xfId="0" applyNumberFormat="1" applyFont="1" applyBorder="1" applyAlignment="1" applyProtection="1">
      <alignment vertical="top" wrapText="1"/>
      <protection locked="0"/>
    </xf>
    <xf numFmtId="49" fontId="9" fillId="0" borderId="3" xfId="0" applyNumberFormat="1" applyFont="1" applyBorder="1" applyAlignment="1" applyProtection="1">
      <alignment vertical="top" wrapText="1"/>
      <protection locked="0"/>
    </xf>
    <xf numFmtId="49" fontId="9" fillId="0" borderId="11" xfId="0" applyNumberFormat="1" applyFont="1" applyBorder="1" applyAlignment="1" applyProtection="1">
      <alignment vertical="top" wrapText="1"/>
      <protection locked="0"/>
    </xf>
    <xf numFmtId="49" fontId="9" fillId="0" borderId="12" xfId="0" applyNumberFormat="1" applyFont="1" applyBorder="1" applyAlignment="1" applyProtection="1">
      <alignment vertical="top" wrapText="1"/>
      <protection locked="0"/>
    </xf>
    <xf numFmtId="49" fontId="9" fillId="0" borderId="0" xfId="0" applyNumberFormat="1" applyFont="1" applyBorder="1" applyAlignment="1" applyProtection="1">
      <alignment vertical="top" wrapText="1"/>
      <protection locked="0"/>
    </xf>
    <xf numFmtId="49" fontId="9" fillId="0" borderId="13" xfId="0" applyNumberFormat="1" applyFont="1" applyBorder="1" applyAlignment="1" applyProtection="1">
      <alignment vertical="top" wrapText="1"/>
      <protection locked="0"/>
    </xf>
    <xf numFmtId="4" fontId="3" fillId="0" borderId="14" xfId="0" applyNumberFormat="1" applyFont="1" applyBorder="1" applyAlignment="1" applyProtection="1">
      <alignment horizontal="center"/>
      <protection locked="0"/>
    </xf>
    <xf numFmtId="4" fontId="0" fillId="0" borderId="6" xfId="0" applyNumberFormat="1" applyBorder="1" applyAlignment="1" applyProtection="1">
      <protection locked="0"/>
    </xf>
    <xf numFmtId="4" fontId="0" fillId="0" borderId="15" xfId="0" applyNumberFormat="1" applyBorder="1" applyAlignment="1" applyProtection="1">
      <protection locked="0"/>
    </xf>
    <xf numFmtId="0" fontId="3" fillId="2" borderId="1" xfId="2" applyFont="1" applyBorder="1" applyAlignment="1" applyProtection="1"/>
    <xf numFmtId="0" fontId="3" fillId="2" borderId="2" xfId="2" applyFont="1" applyBorder="1" applyAlignment="1" applyProtection="1"/>
    <xf numFmtId="14" fontId="3" fillId="2" borderId="7" xfId="2" applyNumberFormat="1" applyFont="1" applyBorder="1" applyAlignment="1" applyProtection="1">
      <alignment horizontal="center"/>
      <protection locked="0"/>
    </xf>
    <xf numFmtId="14" fontId="0" fillId="0" borderId="8" xfId="0" applyNumberFormat="1" applyBorder="1" applyProtection="1">
      <protection locked="0"/>
    </xf>
    <xf numFmtId="49" fontId="3" fillId="2" borderId="8" xfId="2" applyNumberFormat="1" applyFont="1" applyBorder="1" applyAlignment="1" applyProtection="1">
      <protection locked="0"/>
    </xf>
    <xf numFmtId="0" fontId="0" fillId="0" borderId="8" xfId="0" applyBorder="1" applyAlignment="1" applyProtection="1">
      <protection locked="0"/>
    </xf>
    <xf numFmtId="14" fontId="3" fillId="2" borderId="14" xfId="2" applyNumberFormat="1" applyFont="1" applyBorder="1" applyAlignment="1" applyProtection="1">
      <alignment horizontal="center"/>
      <protection locked="0"/>
    </xf>
    <xf numFmtId="14" fontId="0" fillId="0" borderId="6" xfId="0" applyNumberFormat="1" applyBorder="1" applyProtection="1">
      <protection locked="0"/>
    </xf>
    <xf numFmtId="49" fontId="3" fillId="3" borderId="16" xfId="2" applyNumberFormat="1" applyFont="1" applyFill="1" applyBorder="1" applyAlignment="1" applyProtection="1">
      <alignment horizontal="center" vertical="center" wrapText="1"/>
    </xf>
    <xf numFmtId="49" fontId="3" fillId="3" borderId="17" xfId="2" applyNumberFormat="1" applyFont="1" applyFill="1" applyBorder="1" applyAlignment="1" applyProtection="1">
      <alignment horizontal="center" vertical="center"/>
    </xf>
    <xf numFmtId="49" fontId="3" fillId="3" borderId="18" xfId="2" applyNumberFormat="1" applyFont="1" applyFill="1" applyBorder="1" applyAlignment="1" applyProtection="1">
      <alignment horizontal="center" vertical="center"/>
    </xf>
    <xf numFmtId="164" fontId="3" fillId="2" borderId="19" xfId="2" applyNumberFormat="1" applyFont="1" applyBorder="1" applyAlignment="1" applyProtection="1">
      <alignment horizontal="center"/>
      <protection locked="0"/>
    </xf>
    <xf numFmtId="164" fontId="3" fillId="2" borderId="20" xfId="2" applyNumberFormat="1" applyFont="1" applyBorder="1" applyAlignment="1" applyProtection="1">
      <alignment horizontal="center"/>
      <protection locked="0"/>
    </xf>
    <xf numFmtId="1" fontId="3" fillId="0" borderId="21" xfId="2" applyNumberFormat="1" applyFont="1" applyFill="1" applyBorder="1" applyAlignment="1" applyProtection="1">
      <alignment horizontal="center"/>
    </xf>
    <xf numFmtId="1" fontId="3" fillId="0" borderId="19" xfId="2" applyNumberFormat="1" applyFont="1" applyFill="1" applyBorder="1" applyAlignment="1" applyProtection="1">
      <alignment horizontal="center"/>
    </xf>
    <xf numFmtId="49" fontId="3" fillId="2" borderId="22" xfId="2" applyNumberFormat="1" applyFont="1" applyBorder="1" applyAlignment="1" applyProtection="1">
      <protection locked="0"/>
    </xf>
    <xf numFmtId="0" fontId="0" fillId="0" borderId="22" xfId="0" applyBorder="1" applyAlignment="1" applyProtection="1">
      <protection locked="0"/>
    </xf>
    <xf numFmtId="49" fontId="3" fillId="3" borderId="16" xfId="2" applyNumberFormat="1" applyFont="1" applyFill="1" applyBorder="1" applyAlignment="1" applyProtection="1">
      <alignment horizontal="center" vertical="center" shrinkToFit="1"/>
    </xf>
    <xf numFmtId="0" fontId="9" fillId="0" borderId="17" xfId="0" applyFont="1" applyBorder="1" applyProtection="1"/>
    <xf numFmtId="0" fontId="9" fillId="0" borderId="18" xfId="0" applyFont="1" applyBorder="1" applyProtection="1"/>
    <xf numFmtId="0" fontId="2" fillId="0" borderId="2" xfId="1" applyBorder="1" applyAlignment="1" applyProtection="1">
      <alignment horizontal="center" vertical="center" shrinkToFit="1"/>
    </xf>
    <xf numFmtId="0" fontId="2" fillId="0" borderId="4" xfId="1" applyBorder="1" applyAlignment="1" applyProtection="1">
      <alignment horizontal="center" vertical="center" shrinkToFit="1"/>
    </xf>
    <xf numFmtId="49" fontId="3" fillId="3" borderId="16" xfId="2" applyNumberFormat="1" applyFont="1" applyFill="1" applyBorder="1" applyAlignment="1" applyProtection="1">
      <alignment horizontal="center" vertical="center" wrapText="1" shrinkToFit="1"/>
    </xf>
    <xf numFmtId="49" fontId="3" fillId="2" borderId="30" xfId="2" applyNumberFormat="1" applyFont="1" applyBorder="1" applyAlignment="1" applyProtection="1">
      <protection locked="0"/>
    </xf>
    <xf numFmtId="0" fontId="2" fillId="3" borderId="10" xfId="1" applyFill="1" applyBorder="1" applyAlignment="1" applyProtection="1">
      <alignment horizontal="center" vertical="center"/>
    </xf>
    <xf numFmtId="0" fontId="2" fillId="0" borderId="3" xfId="1" applyBorder="1" applyAlignment="1" applyProtection="1">
      <alignment horizontal="center" vertical="center"/>
    </xf>
    <xf numFmtId="0" fontId="2" fillId="0" borderId="11" xfId="1" applyBorder="1" applyAlignment="1" applyProtection="1">
      <alignment horizontal="center" vertical="center"/>
    </xf>
    <xf numFmtId="0" fontId="2" fillId="3" borderId="12" xfId="1" applyFill="1" applyBorder="1" applyAlignment="1" applyProtection="1">
      <alignment horizontal="center" vertical="center"/>
    </xf>
    <xf numFmtId="0" fontId="2" fillId="0" borderId="0" xfId="1" applyBorder="1" applyAlignment="1" applyProtection="1">
      <alignment horizontal="center" vertical="center"/>
    </xf>
    <xf numFmtId="0" fontId="2" fillId="0" borderId="13" xfId="1" applyBorder="1" applyAlignment="1" applyProtection="1">
      <alignment horizontal="center" vertical="center"/>
    </xf>
    <xf numFmtId="0" fontId="2" fillId="0" borderId="16" xfId="1" applyBorder="1" applyAlignment="1" applyProtection="1">
      <alignment horizontal="center" vertical="center"/>
    </xf>
    <xf numFmtId="0" fontId="2" fillId="0" borderId="17" xfId="1" applyBorder="1" applyAlignment="1" applyProtection="1">
      <alignment horizontal="center" vertical="center"/>
    </xf>
    <xf numFmtId="0" fontId="2" fillId="0" borderId="18" xfId="1" applyBorder="1" applyAlignment="1" applyProtection="1">
      <alignment horizontal="center" vertical="center"/>
    </xf>
    <xf numFmtId="4" fontId="3" fillId="0" borderId="25" xfId="2" applyNumberFormat="1" applyFont="1" applyFill="1" applyBorder="1" applyAlignment="1" applyProtection="1"/>
    <xf numFmtId="4" fontId="3" fillId="0" borderId="26" xfId="2" applyNumberFormat="1" applyFont="1" applyFill="1" applyBorder="1" applyAlignment="1" applyProtection="1"/>
    <xf numFmtId="4" fontId="3" fillId="0" borderId="27" xfId="2" applyNumberFormat="1" applyFont="1" applyFill="1" applyBorder="1" applyAlignment="1" applyProtection="1"/>
    <xf numFmtId="4" fontId="11" fillId="0" borderId="1" xfId="2" applyNumberFormat="1" applyFont="1" applyFill="1" applyBorder="1" applyAlignment="1" applyProtection="1">
      <alignment horizontal="center" vertical="center"/>
    </xf>
    <xf numFmtId="4" fontId="3" fillId="0" borderId="2" xfId="2" applyNumberFormat="1" applyFont="1" applyFill="1" applyBorder="1" applyAlignment="1" applyProtection="1">
      <alignment horizontal="center" vertical="center"/>
    </xf>
    <xf numFmtId="4" fontId="3" fillId="0" borderId="4" xfId="2" applyNumberFormat="1" applyFont="1" applyFill="1" applyBorder="1" applyAlignment="1" applyProtection="1">
      <alignment horizontal="center" vertical="center"/>
    </xf>
    <xf numFmtId="14" fontId="3" fillId="0" borderId="28" xfId="2" applyNumberFormat="1" applyFont="1" applyFill="1" applyBorder="1" applyAlignment="1" applyProtection="1">
      <alignment horizontal="center"/>
      <protection locked="0"/>
    </xf>
    <xf numFmtId="14" fontId="3" fillId="0" borderId="29" xfId="2" applyNumberFormat="1" applyFont="1" applyFill="1" applyBorder="1" applyAlignment="1" applyProtection="1">
      <alignment horizontal="center"/>
      <protection locked="0"/>
    </xf>
    <xf numFmtId="4" fontId="3" fillId="0" borderId="22" xfId="2" applyNumberFormat="1" applyFont="1" applyFill="1" applyBorder="1" applyAlignment="1" applyProtection="1">
      <protection locked="0"/>
    </xf>
    <xf numFmtId="4" fontId="3" fillId="0" borderId="30" xfId="2" applyNumberFormat="1" applyFont="1" applyFill="1" applyBorder="1" applyAlignment="1" applyProtection="1">
      <protection locked="0"/>
    </xf>
    <xf numFmtId="4" fontId="3" fillId="0" borderId="6" xfId="2" applyNumberFormat="1" applyFont="1" applyFill="1" applyBorder="1" applyAlignment="1" applyProtection="1">
      <protection locked="0"/>
    </xf>
    <xf numFmtId="4" fontId="3" fillId="0" borderId="31" xfId="2" applyNumberFormat="1" applyFont="1" applyFill="1" applyBorder="1" applyAlignment="1" applyProtection="1">
      <protection locked="0"/>
    </xf>
    <xf numFmtId="4" fontId="3" fillId="0" borderId="14" xfId="2" applyNumberFormat="1" applyFont="1" applyFill="1" applyBorder="1" applyAlignment="1" applyProtection="1">
      <alignment horizontal="right"/>
    </xf>
    <xf numFmtId="4" fontId="3" fillId="0" borderId="6" xfId="2" applyNumberFormat="1" applyFont="1" applyFill="1" applyBorder="1" applyAlignment="1" applyProtection="1">
      <alignment horizontal="right"/>
    </xf>
    <xf numFmtId="4" fontId="3" fillId="0" borderId="15" xfId="2" applyNumberFormat="1" applyFont="1" applyFill="1" applyBorder="1" applyAlignment="1" applyProtection="1">
      <alignment horizontal="right"/>
    </xf>
    <xf numFmtId="4" fontId="3" fillId="0" borderId="31" xfId="2" applyNumberFormat="1" applyFont="1" applyFill="1" applyBorder="1" applyAlignment="1" applyProtection="1"/>
    <xf numFmtId="4" fontId="19" fillId="0" borderId="25" xfId="2" applyNumberFormat="1" applyFont="1" applyFill="1" applyBorder="1" applyAlignment="1" applyProtection="1"/>
    <xf numFmtId="4" fontId="19" fillId="0" borderId="26" xfId="2" applyNumberFormat="1" applyFont="1" applyFill="1" applyBorder="1" applyAlignment="1" applyProtection="1"/>
    <xf numFmtId="4" fontId="19" fillId="0" borderId="27" xfId="2" applyNumberFormat="1" applyFont="1" applyFill="1" applyBorder="1" applyAlignment="1" applyProtection="1"/>
    <xf numFmtId="0" fontId="3" fillId="2" borderId="17" xfId="2" applyNumberFormat="1" applyFont="1" applyBorder="1" applyAlignment="1" applyProtection="1">
      <protection locked="0"/>
    </xf>
    <xf numFmtId="0" fontId="0" fillId="0" borderId="17" xfId="0" applyNumberFormat="1" applyBorder="1" applyAlignment="1" applyProtection="1">
      <protection locked="0"/>
    </xf>
    <xf numFmtId="14" fontId="3" fillId="2" borderId="17" xfId="2" applyNumberFormat="1" applyFont="1" applyBorder="1" applyAlignment="1" applyProtection="1">
      <alignment horizontal="center" vertical="center" shrinkToFit="1"/>
      <protection locked="0"/>
    </xf>
    <xf numFmtId="14" fontId="0" fillId="0" borderId="17" xfId="0" applyNumberFormat="1" applyBorder="1" applyAlignment="1" applyProtection="1">
      <alignment horizontal="center" vertical="center" shrinkToFit="1"/>
      <protection locked="0"/>
    </xf>
    <xf numFmtId="14" fontId="3" fillId="0" borderId="32" xfId="2" applyNumberFormat="1" applyFont="1" applyFill="1" applyBorder="1" applyAlignment="1" applyProtection="1">
      <alignment horizontal="center"/>
      <protection locked="0"/>
    </xf>
    <xf numFmtId="14" fontId="3" fillId="0" borderId="17" xfId="2" applyNumberFormat="1" applyFont="1" applyFill="1" applyBorder="1" applyAlignment="1" applyProtection="1">
      <alignment horizontal="center"/>
      <protection locked="0"/>
    </xf>
    <xf numFmtId="14" fontId="3" fillId="0" borderId="33" xfId="2" applyNumberFormat="1" applyFont="1" applyFill="1" applyBorder="1" applyAlignment="1" applyProtection="1">
      <alignment horizontal="center"/>
      <protection locked="0"/>
    </xf>
    <xf numFmtId="0" fontId="1" fillId="0" borderId="31" xfId="0" applyFont="1" applyBorder="1" applyAlignment="1" applyProtection="1">
      <alignment horizontal="center" vertical="center" shrinkToFit="1"/>
      <protection locked="0"/>
    </xf>
    <xf numFmtId="0" fontId="0" fillId="0" borderId="37"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31" xfId="0" applyNumberFormat="1" applyBorder="1" applyAlignment="1" applyProtection="1">
      <alignment horizontal="center" vertical="center" shrinkToFit="1"/>
      <protection locked="0"/>
    </xf>
    <xf numFmtId="0" fontId="0" fillId="0" borderId="37" xfId="0" applyNumberFormat="1" applyBorder="1" applyAlignment="1" applyProtection="1">
      <alignment horizontal="center" vertical="center" shrinkToFit="1"/>
      <protection locked="0"/>
    </xf>
    <xf numFmtId="0" fontId="0" fillId="0" borderId="5" xfId="0" applyNumberFormat="1" applyBorder="1" applyAlignment="1" applyProtection="1">
      <alignment horizontal="center" vertical="center" shrinkToFit="1"/>
      <protection locked="0"/>
    </xf>
    <xf numFmtId="4" fontId="3" fillId="0" borderId="14" xfId="2" applyNumberFormat="1" applyFont="1" applyFill="1" applyBorder="1" applyAlignment="1" applyProtection="1">
      <protection locked="0"/>
    </xf>
    <xf numFmtId="4" fontId="3" fillId="0" borderId="15" xfId="2" applyNumberFormat="1" applyFont="1" applyFill="1" applyBorder="1" applyAlignment="1" applyProtection="1">
      <protection locked="0"/>
    </xf>
    <xf numFmtId="4" fontId="3" fillId="0" borderId="34" xfId="2" applyNumberFormat="1" applyFont="1" applyFill="1" applyBorder="1" applyAlignment="1" applyProtection="1"/>
    <xf numFmtId="4" fontId="3" fillId="0" borderId="22" xfId="2" applyNumberFormat="1" applyFont="1" applyFill="1" applyBorder="1" applyAlignment="1" applyProtection="1"/>
    <xf numFmtId="4" fontId="3" fillId="0" borderId="35" xfId="2" applyNumberFormat="1" applyFont="1" applyFill="1" applyBorder="1" applyAlignment="1" applyProtection="1"/>
    <xf numFmtId="4" fontId="3" fillId="0" borderId="5" xfId="2" applyNumberFormat="1" applyFont="1" applyFill="1" applyBorder="1" applyAlignment="1" applyProtection="1">
      <protection locked="0"/>
    </xf>
    <xf numFmtId="4" fontId="3" fillId="0" borderId="50" xfId="2" applyNumberFormat="1" applyFont="1" applyFill="1" applyBorder="1" applyAlignment="1" applyProtection="1">
      <protection locked="0"/>
    </xf>
    <xf numFmtId="0" fontId="15" fillId="2" borderId="1" xfId="2" applyFont="1" applyBorder="1" applyAlignment="1" applyProtection="1">
      <alignment horizontal="left" vertical="center"/>
    </xf>
    <xf numFmtId="0" fontId="20" fillId="0" borderId="2" xfId="0" applyFont="1" applyBorder="1" applyAlignment="1"/>
    <xf numFmtId="0" fontId="3" fillId="2" borderId="31" xfId="2" applyFont="1" applyBorder="1" applyAlignment="1" applyProtection="1"/>
    <xf numFmtId="0" fontId="3" fillId="2" borderId="37" xfId="2" applyFont="1" applyBorder="1" applyAlignment="1" applyProtection="1"/>
    <xf numFmtId="4" fontId="3" fillId="0" borderId="38" xfId="2" applyNumberFormat="1" applyFont="1" applyFill="1" applyBorder="1" applyAlignment="1" applyProtection="1"/>
    <xf numFmtId="0" fontId="3" fillId="2" borderId="36" xfId="2" applyFont="1" applyBorder="1" applyAlignment="1" applyProtection="1"/>
    <xf numFmtId="4" fontId="3" fillId="0" borderId="24" xfId="2" applyNumberFormat="1" applyFont="1" applyFill="1" applyBorder="1" applyAlignment="1" applyProtection="1">
      <alignment horizontal="center"/>
    </xf>
    <xf numFmtId="4" fontId="3" fillId="0" borderId="10" xfId="2" applyNumberFormat="1" applyFont="1" applyFill="1" applyBorder="1" applyAlignment="1" applyProtection="1">
      <alignment horizontal="center" vertical="center" wrapText="1"/>
    </xf>
    <xf numFmtId="4" fontId="3" fillId="0" borderId="3" xfId="2" applyNumberFormat="1" applyFont="1" applyFill="1" applyBorder="1" applyAlignment="1" applyProtection="1">
      <alignment horizontal="center" vertical="center" wrapText="1"/>
    </xf>
    <xf numFmtId="4" fontId="3" fillId="0" borderId="11" xfId="2" applyNumberFormat="1" applyFont="1" applyFill="1" applyBorder="1" applyAlignment="1" applyProtection="1">
      <alignment horizontal="center" vertical="center" wrapText="1"/>
    </xf>
    <xf numFmtId="4" fontId="3" fillId="0" borderId="12" xfId="2" applyNumberFormat="1" applyFont="1" applyFill="1" applyBorder="1" applyAlignment="1" applyProtection="1">
      <alignment horizontal="center" vertical="center" wrapText="1"/>
    </xf>
    <xf numFmtId="4" fontId="3" fillId="0" borderId="0" xfId="2" applyNumberFormat="1" applyFont="1" applyFill="1" applyBorder="1" applyAlignment="1" applyProtection="1">
      <alignment horizontal="center" vertical="center" wrapText="1"/>
    </xf>
    <xf numFmtId="4" fontId="3" fillId="0" borderId="13" xfId="2" applyNumberFormat="1" applyFont="1" applyFill="1" applyBorder="1" applyAlignment="1" applyProtection="1">
      <alignment horizontal="center" vertical="center" wrapText="1"/>
    </xf>
    <xf numFmtId="0" fontId="0" fillId="0" borderId="16"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4" fontId="3" fillId="0" borderId="47" xfId="2" applyNumberFormat="1" applyFont="1" applyFill="1" applyBorder="1" applyAlignment="1" applyProtection="1">
      <alignment horizontal="center"/>
    </xf>
    <xf numFmtId="0" fontId="2" fillId="2" borderId="44" xfId="1" applyFill="1" applyBorder="1" applyAlignment="1" applyProtection="1">
      <alignment shrinkToFit="1"/>
    </xf>
    <xf numFmtId="0" fontId="2" fillId="2" borderId="45" xfId="1" applyFill="1" applyBorder="1" applyAlignment="1" applyProtection="1">
      <alignment shrinkToFit="1"/>
    </xf>
    <xf numFmtId="0" fontId="2" fillId="2" borderId="46" xfId="1" applyFill="1" applyBorder="1" applyAlignment="1" applyProtection="1">
      <alignment shrinkToFit="1"/>
    </xf>
    <xf numFmtId="0" fontId="2" fillId="2" borderId="39" xfId="1" applyFill="1" applyBorder="1" applyAlignment="1" applyProtection="1"/>
    <xf numFmtId="0" fontId="2" fillId="2" borderId="40" xfId="1" applyFill="1" applyBorder="1" applyAlignment="1" applyProtection="1"/>
    <xf numFmtId="0" fontId="2" fillId="2" borderId="48" xfId="1" applyFill="1" applyBorder="1" applyAlignment="1" applyProtection="1"/>
    <xf numFmtId="0" fontId="3" fillId="2" borderId="14" xfId="2" applyFont="1" applyBorder="1" applyAlignment="1" applyProtection="1"/>
    <xf numFmtId="0" fontId="0" fillId="0" borderId="6" xfId="0" applyBorder="1" applyAlignment="1" applyProtection="1"/>
    <xf numFmtId="0" fontId="0" fillId="0" borderId="31" xfId="0" applyBorder="1" applyAlignment="1" applyProtection="1"/>
    <xf numFmtId="49" fontId="3" fillId="2" borderId="3" xfId="2" applyNumberFormat="1" applyFont="1" applyBorder="1" applyAlignment="1" applyProtection="1">
      <alignment vertical="center" wrapText="1" shrinkToFit="1"/>
    </xf>
    <xf numFmtId="0" fontId="9" fillId="0" borderId="3" xfId="0" applyFont="1" applyBorder="1" applyAlignment="1">
      <alignment vertical="center" wrapText="1" shrinkToFit="1"/>
    </xf>
    <xf numFmtId="0" fontId="0" fillId="0" borderId="17" xfId="0" applyBorder="1" applyAlignment="1">
      <alignment vertical="center" wrapText="1"/>
    </xf>
    <xf numFmtId="0" fontId="5" fillId="3" borderId="16" xfId="0" applyFont="1" applyFill="1" applyBorder="1" applyAlignment="1" applyProtection="1">
      <alignment horizontal="center" vertical="center"/>
    </xf>
    <xf numFmtId="0" fontId="0" fillId="0" borderId="17" xfId="0" applyBorder="1" applyAlignment="1" applyProtection="1">
      <alignment vertical="center"/>
    </xf>
    <xf numFmtId="0" fontId="0" fillId="0" borderId="18" xfId="0" applyBorder="1" applyAlignment="1" applyProtection="1">
      <alignment vertical="center"/>
    </xf>
    <xf numFmtId="4" fontId="3" fillId="0" borderId="34" xfId="0" applyNumberFormat="1" applyFont="1" applyBorder="1" applyAlignment="1" applyProtection="1">
      <alignment horizontal="center"/>
      <protection locked="0"/>
    </xf>
    <xf numFmtId="4" fontId="0" fillId="0" borderId="22" xfId="0" applyNumberFormat="1" applyBorder="1" applyAlignment="1" applyProtection="1">
      <protection locked="0"/>
    </xf>
    <xf numFmtId="4" fontId="0" fillId="0" borderId="35" xfId="0" applyNumberFormat="1" applyBorder="1" applyAlignment="1" applyProtection="1">
      <protection locked="0"/>
    </xf>
    <xf numFmtId="0" fontId="3" fillId="2" borderId="19" xfId="2" applyFont="1" applyBorder="1" applyAlignment="1" applyProtection="1">
      <alignment horizontal="center"/>
    </xf>
    <xf numFmtId="0" fontId="3" fillId="2" borderId="0" xfId="2" applyFont="1" applyAlignment="1" applyProtection="1">
      <alignment horizontal="left"/>
    </xf>
    <xf numFmtId="0" fontId="0" fillId="0" borderId="3" xfId="0" applyBorder="1" applyAlignment="1" applyProtection="1">
      <alignment wrapText="1"/>
      <protection locked="0"/>
    </xf>
    <xf numFmtId="0" fontId="0" fillId="0" borderId="11" xfId="0" applyBorder="1" applyAlignment="1" applyProtection="1">
      <alignment wrapText="1"/>
      <protection locked="0"/>
    </xf>
    <xf numFmtId="0" fontId="0" fillId="0" borderId="12" xfId="0" applyBorder="1" applyAlignment="1" applyProtection="1">
      <alignment wrapText="1"/>
      <protection locked="0"/>
    </xf>
    <xf numFmtId="0" fontId="0" fillId="0" borderId="0" xfId="0" applyBorder="1" applyAlignment="1" applyProtection="1">
      <alignment wrapText="1"/>
      <protection locked="0"/>
    </xf>
    <xf numFmtId="0" fontId="0" fillId="0" borderId="13" xfId="0" applyBorder="1" applyAlignment="1" applyProtection="1">
      <alignment wrapText="1"/>
      <protection locked="0"/>
    </xf>
    <xf numFmtId="0" fontId="0" fillId="0" borderId="16" xfId="0" applyBorder="1" applyAlignment="1" applyProtection="1">
      <alignment wrapText="1"/>
      <protection locked="0"/>
    </xf>
    <xf numFmtId="0" fontId="0" fillId="0" borderId="17" xfId="0" applyBorder="1" applyAlignment="1" applyProtection="1">
      <alignment wrapText="1"/>
      <protection locked="0"/>
    </xf>
    <xf numFmtId="0" fontId="0" fillId="0" borderId="18" xfId="0" applyBorder="1" applyAlignment="1" applyProtection="1">
      <alignment wrapText="1"/>
      <protection locked="0"/>
    </xf>
    <xf numFmtId="0" fontId="3" fillId="2" borderId="1" xfId="2" applyFont="1" applyBorder="1" applyAlignment="1" applyProtection="1">
      <alignment horizontal="center" vertical="center"/>
    </xf>
    <xf numFmtId="0" fontId="3" fillId="2" borderId="2" xfId="2" applyFont="1" applyBorder="1" applyAlignment="1" applyProtection="1">
      <alignment horizontal="center" vertical="center"/>
    </xf>
    <xf numFmtId="0" fontId="3" fillId="2" borderId="4" xfId="2" applyFont="1" applyBorder="1" applyAlignment="1" applyProtection="1">
      <alignment horizontal="center" vertical="center"/>
    </xf>
    <xf numFmtId="49" fontId="3" fillId="2" borderId="31" xfId="2" applyNumberFormat="1" applyFont="1" applyBorder="1" applyAlignment="1" applyProtection="1">
      <protection locked="0"/>
    </xf>
    <xf numFmtId="49" fontId="3" fillId="2" borderId="49" xfId="2" applyNumberFormat="1" applyFont="1" applyBorder="1" applyAlignment="1" applyProtection="1">
      <protection locked="0"/>
    </xf>
    <xf numFmtId="4" fontId="3" fillId="2" borderId="1" xfId="2" applyNumberFormat="1" applyFont="1" applyBorder="1" applyAlignment="1" applyProtection="1">
      <protection locked="0"/>
    </xf>
    <xf numFmtId="4" fontId="3" fillId="2" borderId="2" xfId="2" applyNumberFormat="1" applyFont="1" applyBorder="1" applyAlignment="1" applyProtection="1">
      <protection locked="0"/>
    </xf>
    <xf numFmtId="4" fontId="3" fillId="2" borderId="4" xfId="2" applyNumberFormat="1" applyFont="1" applyBorder="1" applyAlignment="1" applyProtection="1">
      <protection locked="0"/>
    </xf>
    <xf numFmtId="4" fontId="3" fillId="2" borderId="16" xfId="2" applyNumberFormat="1" applyFont="1" applyBorder="1" applyAlignment="1" applyProtection="1"/>
    <xf numFmtId="4" fontId="3" fillId="2" borderId="17" xfId="2" applyNumberFormat="1" applyFont="1" applyBorder="1" applyAlignment="1" applyProtection="1"/>
    <xf numFmtId="4" fontId="3" fillId="2" borderId="18" xfId="2" applyNumberFormat="1" applyFont="1" applyBorder="1" applyAlignment="1" applyProtection="1"/>
    <xf numFmtId="4" fontId="3" fillId="0" borderId="1" xfId="0" applyNumberFormat="1" applyFont="1" applyBorder="1" applyAlignment="1" applyProtection="1">
      <alignment horizontal="center"/>
    </xf>
    <xf numFmtId="4" fontId="3" fillId="0" borderId="2" xfId="0" applyNumberFormat="1" applyFont="1" applyBorder="1" applyAlignment="1" applyProtection="1">
      <alignment horizontal="center"/>
    </xf>
    <xf numFmtId="4" fontId="3" fillId="0" borderId="4" xfId="0" applyNumberFormat="1" applyFont="1" applyBorder="1" applyAlignment="1" applyProtection="1">
      <alignment horizontal="center"/>
    </xf>
    <xf numFmtId="14" fontId="3" fillId="2" borderId="34" xfId="2" applyNumberFormat="1" applyFont="1" applyBorder="1" applyAlignment="1" applyProtection="1">
      <alignment horizontal="center"/>
      <protection locked="0"/>
    </xf>
    <xf numFmtId="14" fontId="0" fillId="0" borderId="22" xfId="0" applyNumberFormat="1" applyBorder="1" applyProtection="1">
      <protection locked="0"/>
    </xf>
    <xf numFmtId="4" fontId="3" fillId="0" borderId="23" xfId="2" applyNumberFormat="1" applyFont="1" applyFill="1" applyBorder="1" applyAlignment="1" applyProtection="1">
      <alignment horizontal="center"/>
    </xf>
    <xf numFmtId="0" fontId="4" fillId="2" borderId="1" xfId="2" applyFont="1" applyBorder="1" applyAlignment="1" applyProtection="1">
      <alignment horizontal="left" vertical="center"/>
    </xf>
    <xf numFmtId="0" fontId="0" fillId="0" borderId="2" xfId="0" applyBorder="1" applyAlignment="1"/>
    <xf numFmtId="0" fontId="23" fillId="2" borderId="39" xfId="2" applyFont="1" applyBorder="1" applyAlignment="1" applyProtection="1">
      <alignment horizontal="center" vertical="center" wrapText="1"/>
    </xf>
    <xf numFmtId="0" fontId="23" fillId="2" borderId="40" xfId="2" applyFont="1" applyBorder="1" applyAlignment="1" applyProtection="1">
      <alignment horizontal="center" vertical="center" wrapText="1"/>
    </xf>
    <xf numFmtId="0" fontId="23" fillId="2" borderId="41" xfId="2" applyFont="1" applyBorder="1" applyAlignment="1" applyProtection="1">
      <alignment horizontal="center" vertical="center" wrapText="1"/>
    </xf>
    <xf numFmtId="0" fontId="23" fillId="2" borderId="12" xfId="2" applyFont="1" applyBorder="1" applyAlignment="1" applyProtection="1">
      <alignment horizontal="center" vertical="center" wrapText="1"/>
    </xf>
    <xf numFmtId="0" fontId="23" fillId="2" borderId="0" xfId="2" applyFont="1" applyBorder="1" applyAlignment="1" applyProtection="1">
      <alignment horizontal="center" vertical="center" wrapText="1"/>
    </xf>
    <xf numFmtId="0" fontId="23" fillId="2" borderId="42" xfId="2" applyFont="1" applyBorder="1" applyAlignment="1" applyProtection="1">
      <alignment horizontal="center" vertical="center" wrapText="1"/>
    </xf>
    <xf numFmtId="0" fontId="23" fillId="2" borderId="21" xfId="2" applyFont="1" applyBorder="1" applyAlignment="1" applyProtection="1">
      <alignment horizontal="center" vertical="center" wrapText="1"/>
    </xf>
    <xf numFmtId="0" fontId="23" fillId="2" borderId="19" xfId="2" applyFont="1" applyBorder="1" applyAlignment="1" applyProtection="1">
      <alignment horizontal="center" vertical="center" wrapText="1"/>
    </xf>
    <xf numFmtId="0" fontId="23" fillId="2" borderId="43" xfId="2" applyFont="1" applyBorder="1" applyAlignment="1" applyProtection="1">
      <alignment horizontal="center" vertical="center" wrapText="1"/>
    </xf>
    <xf numFmtId="4" fontId="12" fillId="0" borderId="0" xfId="2" applyNumberFormat="1" applyFont="1" applyFill="1" applyBorder="1" applyAlignment="1" applyProtection="1">
      <alignment horizontal="center" vertical="center" wrapText="1"/>
    </xf>
    <xf numFmtId="0" fontId="14" fillId="0" borderId="0" xfId="0" applyFont="1" applyAlignment="1" applyProtection="1">
      <alignment horizontal="center" vertical="center" wrapText="1"/>
    </xf>
    <xf numFmtId="0" fontId="13" fillId="2" borderId="0" xfId="2" applyFont="1" applyAlignment="1">
      <alignment horizontal="center" vertical="top"/>
    </xf>
    <xf numFmtId="0" fontId="25" fillId="2" borderId="0" xfId="1" applyFont="1" applyFill="1" applyAlignment="1" applyProtection="1">
      <alignment horizontal="center" vertical="top" wrapText="1"/>
    </xf>
    <xf numFmtId="0" fontId="25" fillId="2" borderId="17" xfId="1" applyFont="1" applyFill="1" applyBorder="1" applyAlignment="1" applyProtection="1">
      <alignment horizontal="center" vertical="top" wrapText="1"/>
    </xf>
    <xf numFmtId="14" fontId="3" fillId="2" borderId="0" xfId="2" applyNumberFormat="1" applyFont="1" applyAlignment="1">
      <alignment horizontal="center"/>
    </xf>
    <xf numFmtId="0" fontId="3" fillId="2" borderId="1" xfId="2" applyFont="1" applyBorder="1" applyAlignment="1" applyProtection="1">
      <alignment horizontal="center" vertical="center"/>
      <protection locked="0"/>
    </xf>
    <xf numFmtId="0" fontId="3" fillId="2" borderId="2" xfId="2" applyFont="1" applyBorder="1" applyAlignment="1" applyProtection="1">
      <alignment horizontal="center" vertical="center"/>
      <protection locked="0"/>
    </xf>
    <xf numFmtId="0" fontId="3" fillId="2" borderId="4" xfId="2" applyFont="1" applyBorder="1" applyAlignment="1" applyProtection="1">
      <alignment horizontal="center" vertical="center"/>
      <protection locked="0"/>
    </xf>
    <xf numFmtId="0" fontId="3" fillId="0" borderId="1" xfId="2" applyNumberFormat="1" applyFont="1" applyFill="1" applyBorder="1" applyAlignment="1" applyProtection="1">
      <alignment vertical="center"/>
    </xf>
    <xf numFmtId="0" fontId="0" fillId="0" borderId="2" xfId="0" applyNumberFormat="1" applyBorder="1" applyAlignment="1" applyProtection="1">
      <alignment vertical="center"/>
    </xf>
    <xf numFmtId="0" fontId="3" fillId="3" borderId="1" xfId="2"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49" fontId="3" fillId="2" borderId="1" xfId="2" applyNumberFormat="1" applyFont="1" applyBorder="1" applyAlignment="1" applyProtection="1">
      <protection locked="0"/>
    </xf>
    <xf numFmtId="49" fontId="3" fillId="2" borderId="2" xfId="2" applyNumberFormat="1" applyFont="1" applyBorder="1" applyAlignment="1" applyProtection="1">
      <protection locked="0"/>
    </xf>
    <xf numFmtId="49" fontId="3" fillId="2" borderId="4" xfId="2" applyNumberFormat="1" applyFont="1" applyBorder="1" applyAlignment="1" applyProtection="1">
      <protection locked="0"/>
    </xf>
    <xf numFmtId="49" fontId="5" fillId="3" borderId="1" xfId="2" applyNumberFormat="1" applyFont="1" applyFill="1" applyBorder="1" applyAlignment="1">
      <alignment horizontal="center" vertical="center"/>
    </xf>
    <xf numFmtId="0" fontId="7" fillId="0" borderId="2" xfId="0" applyFont="1" applyBorder="1" applyAlignment="1"/>
    <xf numFmtId="0" fontId="7" fillId="0" borderId="4" xfId="0" applyFont="1" applyBorder="1" applyAlignment="1"/>
    <xf numFmtId="49" fontId="3" fillId="2" borderId="1" xfId="2" applyNumberFormat="1" applyFont="1" applyBorder="1" applyAlignment="1" applyProtection="1">
      <alignment horizontal="center" vertical="center"/>
      <protection locked="0"/>
    </xf>
    <xf numFmtId="49" fontId="3" fillId="2" borderId="2" xfId="2" applyNumberFormat="1" applyFont="1" applyBorder="1" applyAlignment="1" applyProtection="1">
      <alignment horizontal="center" vertical="center"/>
      <protection locked="0"/>
    </xf>
    <xf numFmtId="49" fontId="3" fillId="2" borderId="4" xfId="2" applyNumberFormat="1" applyFont="1" applyBorder="1" applyAlignment="1" applyProtection="1">
      <alignment horizontal="center" vertical="center"/>
      <protection locked="0"/>
    </xf>
    <xf numFmtId="49" fontId="3" fillId="0" borderId="1" xfId="2" applyNumberFormat="1" applyFont="1" applyFill="1" applyBorder="1" applyAlignment="1" applyProtection="1">
      <protection locked="0"/>
    </xf>
    <xf numFmtId="0" fontId="0" fillId="0" borderId="2" xfId="0" applyBorder="1" applyAlignment="1" applyProtection="1">
      <protection locked="0"/>
    </xf>
    <xf numFmtId="0" fontId="0" fillId="0" borderId="4" xfId="0" applyBorder="1" applyAlignment="1" applyProtection="1">
      <protection locked="0"/>
    </xf>
    <xf numFmtId="0" fontId="5" fillId="3" borderId="1" xfId="0" applyFont="1" applyFill="1" applyBorder="1" applyAlignment="1" applyProtection="1">
      <alignment horizontal="center" vertical="center"/>
    </xf>
    <xf numFmtId="0" fontId="0" fillId="0" borderId="2" xfId="0" applyBorder="1" applyAlignment="1">
      <alignment vertical="center"/>
    </xf>
    <xf numFmtId="0" fontId="0" fillId="0" borderId="4" xfId="0" applyBorder="1" applyAlignment="1">
      <alignment vertical="center"/>
    </xf>
    <xf numFmtId="49" fontId="3" fillId="0" borderId="1" xfId="0" applyNumberFormat="1" applyFont="1" applyBorder="1" applyAlignment="1" applyProtection="1">
      <alignment horizontal="center"/>
      <protection locked="0"/>
    </xf>
    <xf numFmtId="49" fontId="3" fillId="0" borderId="2" xfId="0" applyNumberFormat="1" applyFont="1" applyBorder="1" applyAlignment="1" applyProtection="1">
      <alignment horizontal="center"/>
      <protection locked="0"/>
    </xf>
    <xf numFmtId="49" fontId="3" fillId="0" borderId="4" xfId="0" applyNumberFormat="1" applyFont="1" applyBorder="1" applyAlignment="1" applyProtection="1">
      <alignment horizontal="center"/>
      <protection locked="0"/>
    </xf>
    <xf numFmtId="49" fontId="8" fillId="2" borderId="17" xfId="2" applyNumberFormat="1" applyFont="1" applyBorder="1" applyAlignment="1">
      <alignment horizontal="left" vertical="center"/>
    </xf>
    <xf numFmtId="0" fontId="2" fillId="2" borderId="0" xfId="1" applyFill="1" applyBorder="1" applyAlignment="1" applyProtection="1">
      <alignment horizontal="center" vertical="center" shrinkToFit="1"/>
    </xf>
    <xf numFmtId="49" fontId="3" fillId="2" borderId="3" xfId="2" applyNumberFormat="1" applyFont="1" applyBorder="1" applyAlignment="1" applyProtection="1">
      <protection locked="0"/>
    </xf>
    <xf numFmtId="49" fontId="3" fillId="2" borderId="11" xfId="2" applyNumberFormat="1" applyFont="1" applyBorder="1" applyAlignment="1" applyProtection="1">
      <protection locked="0"/>
    </xf>
    <xf numFmtId="49" fontId="3" fillId="2" borderId="10" xfId="2" applyNumberFormat="1" applyFont="1" applyBorder="1" applyAlignment="1" applyProtection="1">
      <protection locked="0"/>
    </xf>
    <xf numFmtId="49" fontId="5" fillId="3" borderId="2" xfId="2" applyNumberFormat="1" applyFont="1" applyFill="1" applyBorder="1" applyAlignment="1">
      <alignment horizontal="center" vertical="center"/>
    </xf>
    <xf numFmtId="49" fontId="5" fillId="3" borderId="4" xfId="2" applyNumberFormat="1" applyFont="1" applyFill="1" applyBorder="1" applyAlignment="1">
      <alignment horizontal="center" vertical="center"/>
    </xf>
    <xf numFmtId="0" fontId="0" fillId="0" borderId="0" xfId="0"/>
    <xf numFmtId="49" fontId="27" fillId="3" borderId="1" xfId="1" applyNumberFormat="1" applyFont="1" applyFill="1" applyBorder="1" applyAlignment="1" applyProtection="1">
      <alignment horizontal="center" vertical="center"/>
    </xf>
    <xf numFmtId="49" fontId="27" fillId="3" borderId="2" xfId="1" applyNumberFormat="1" applyFont="1" applyFill="1" applyBorder="1" applyAlignment="1" applyProtection="1">
      <alignment horizontal="center" vertical="center"/>
    </xf>
    <xf numFmtId="49" fontId="27" fillId="3" borderId="4" xfId="1" applyNumberFormat="1" applyFont="1" applyFill="1" applyBorder="1" applyAlignment="1" applyProtection="1">
      <alignment horizontal="center" vertical="center"/>
    </xf>
    <xf numFmtId="0" fontId="3" fillId="2" borderId="1" xfId="2" applyNumberFormat="1" applyFont="1" applyBorder="1" applyAlignment="1" applyProtection="1"/>
    <xf numFmtId="0" fontId="3" fillId="2" borderId="2" xfId="2" applyNumberFormat="1" applyFont="1" applyBorder="1" applyAlignment="1" applyProtection="1"/>
    <xf numFmtId="0" fontId="3" fillId="2" borderId="4" xfId="2" applyNumberFormat="1" applyFont="1" applyBorder="1" applyAlignment="1" applyProtection="1"/>
    <xf numFmtId="0" fontId="25" fillId="2" borderId="0" xfId="1" applyFont="1" applyFill="1" applyAlignment="1" applyProtection="1">
      <alignment horizontal="center" vertical="center" wrapText="1"/>
    </xf>
    <xf numFmtId="0" fontId="25" fillId="0" borderId="0" xfId="1" applyFont="1" applyAlignment="1" applyProtection="1">
      <alignment horizontal="center" vertical="center" wrapText="1"/>
    </xf>
    <xf numFmtId="0" fontId="0" fillId="0" borderId="2" xfId="0" applyBorder="1" applyAlignment="1" applyProtection="1">
      <alignment horizontal="center"/>
      <protection locked="0"/>
    </xf>
    <xf numFmtId="0" fontId="0" fillId="0" borderId="4" xfId="0" applyBorder="1" applyAlignment="1" applyProtection="1">
      <alignment horizontal="center"/>
      <protection locked="0"/>
    </xf>
    <xf numFmtId="0" fontId="3" fillId="2" borderId="0" xfId="2" applyFont="1" applyAlignment="1">
      <alignment vertical="top" wrapText="1"/>
    </xf>
    <xf numFmtId="0" fontId="0" fillId="0" borderId="0" xfId="0" applyAlignment="1">
      <alignment vertical="top" wrapText="1"/>
    </xf>
    <xf numFmtId="4" fontId="3" fillId="0" borderId="1" xfId="0" applyNumberFormat="1" applyFont="1" applyBorder="1" applyAlignment="1" applyProtection="1">
      <alignment horizontal="center"/>
      <protection locked="0"/>
    </xf>
    <xf numFmtId="4" fontId="0" fillId="0" borderId="2" xfId="0" applyNumberFormat="1" applyBorder="1" applyAlignment="1" applyProtection="1">
      <protection locked="0"/>
    </xf>
    <xf numFmtId="4" fontId="0" fillId="0" borderId="4" xfId="0" applyNumberFormat="1" applyBorder="1" applyAlignment="1" applyProtection="1">
      <protection locked="0"/>
    </xf>
    <xf numFmtId="49" fontId="3" fillId="2" borderId="17" xfId="2" applyNumberFormat="1" applyFont="1" applyBorder="1" applyAlignment="1" applyProtection="1">
      <alignment horizontal="center"/>
      <protection locked="0"/>
    </xf>
    <xf numFmtId="4" fontId="0" fillId="0" borderId="2" xfId="0" applyNumberFormat="1" applyBorder="1" applyAlignment="1" applyProtection="1"/>
    <xf numFmtId="4" fontId="0" fillId="0" borderId="4" xfId="0" applyNumberFormat="1" applyBorder="1" applyAlignment="1" applyProtection="1"/>
    <xf numFmtId="49" fontId="3" fillId="0" borderId="1" xfId="0" applyNumberFormat="1" applyFont="1" applyBorder="1" applyAlignment="1" applyProtection="1">
      <alignment horizontal="center"/>
      <protection hidden="1"/>
    </xf>
    <xf numFmtId="0" fontId="0" fillId="0" borderId="2" xfId="0" applyBorder="1" applyAlignment="1" applyProtection="1">
      <alignment horizontal="center"/>
      <protection hidden="1"/>
    </xf>
    <xf numFmtId="0" fontId="0" fillId="0" borderId="4" xfId="0" applyBorder="1" applyAlignment="1" applyProtection="1">
      <alignment horizontal="center"/>
      <protection hidden="1"/>
    </xf>
    <xf numFmtId="49" fontId="3" fillId="0" borderId="2" xfId="0" applyNumberFormat="1" applyFont="1" applyBorder="1" applyAlignment="1" applyProtection="1">
      <alignment horizontal="center"/>
      <protection hidden="1"/>
    </xf>
    <xf numFmtId="49" fontId="3" fillId="0" borderId="4" xfId="0" applyNumberFormat="1" applyFont="1" applyBorder="1" applyAlignment="1" applyProtection="1">
      <alignment horizontal="center"/>
      <protection hidden="1"/>
    </xf>
    <xf numFmtId="4" fontId="3" fillId="0" borderId="1" xfId="0" applyNumberFormat="1" applyFont="1" applyBorder="1" applyAlignment="1" applyProtection="1">
      <alignment horizontal="center"/>
      <protection hidden="1"/>
    </xf>
    <xf numFmtId="4" fontId="0" fillId="0" borderId="2" xfId="0" applyNumberFormat="1" applyBorder="1" applyAlignment="1" applyProtection="1">
      <alignment horizontal="center"/>
      <protection hidden="1"/>
    </xf>
    <xf numFmtId="4" fontId="0" fillId="0" borderId="4" xfId="0" applyNumberFormat="1" applyBorder="1" applyAlignment="1" applyProtection="1">
      <alignment horizontal="center"/>
      <protection hidden="1"/>
    </xf>
    <xf numFmtId="49" fontId="5" fillId="3" borderId="1" xfId="0" applyNumberFormat="1" applyFont="1" applyFill="1" applyBorder="1" applyAlignment="1" applyProtection="1">
      <alignment horizontal="center" vertical="center"/>
    </xf>
    <xf numFmtId="0" fontId="7" fillId="3" borderId="2" xfId="0" applyFont="1" applyFill="1" applyBorder="1" applyAlignment="1" applyProtection="1">
      <alignment horizontal="center" vertical="center"/>
    </xf>
    <xf numFmtId="0" fontId="7" fillId="3" borderId="4" xfId="0" applyFont="1" applyFill="1" applyBorder="1" applyAlignment="1" applyProtection="1">
      <alignment horizontal="center" vertical="center"/>
    </xf>
    <xf numFmtId="0" fontId="3" fillId="2" borderId="12" xfId="2" applyFont="1" applyBorder="1" applyAlignment="1" applyProtection="1">
      <alignment wrapText="1"/>
      <protection hidden="1"/>
    </xf>
    <xf numFmtId="0" fontId="0" fillId="0" borderId="0" xfId="0" applyAlignment="1">
      <alignment wrapText="1"/>
    </xf>
    <xf numFmtId="14" fontId="3" fillId="2" borderId="17" xfId="2" applyNumberFormat="1" applyFont="1" applyBorder="1" applyAlignment="1" applyProtection="1"/>
    <xf numFmtId="49" fontId="3" fillId="2" borderId="17" xfId="2" applyNumberFormat="1" applyFont="1" applyBorder="1" applyAlignment="1" applyProtection="1">
      <protection locked="0"/>
    </xf>
    <xf numFmtId="0" fontId="3" fillId="0" borderId="17" xfId="0" applyFont="1" applyBorder="1"/>
    <xf numFmtId="0" fontId="0" fillId="0" borderId="0" xfId="0" applyFill="1" applyBorder="1" applyAlignment="1">
      <alignment horizontal="center" vertical="center" textRotation="180"/>
    </xf>
    <xf numFmtId="49" fontId="3" fillId="2" borderId="17" xfId="2" applyNumberFormat="1" applyFont="1" applyBorder="1" applyAlignment="1"/>
    <xf numFmtId="165" fontId="3" fillId="2" borderId="17" xfId="2" applyNumberFormat="1" applyFont="1" applyBorder="1" applyAlignment="1" applyProtection="1">
      <alignment horizontal="center" vertical="center"/>
      <protection locked="0"/>
    </xf>
    <xf numFmtId="0" fontId="0" fillId="0" borderId="17" xfId="0" applyBorder="1" applyAlignment="1" applyProtection="1">
      <alignment horizontal="center" vertical="center"/>
      <protection locked="0"/>
    </xf>
    <xf numFmtId="14" fontId="3" fillId="0" borderId="17" xfId="0" applyNumberFormat="1" applyFont="1" applyBorder="1" applyAlignment="1">
      <alignment horizontal="center"/>
    </xf>
    <xf numFmtId="0" fontId="2" fillId="2" borderId="0" xfId="1" applyFont="1" applyFill="1" applyAlignment="1" applyProtection="1">
      <alignment horizontal="center" vertical="center" shrinkToFit="1"/>
    </xf>
    <xf numFmtId="14" fontId="3" fillId="2" borderId="17" xfId="2" applyNumberFormat="1" applyFont="1" applyBorder="1" applyAlignment="1" applyProtection="1">
      <protection locked="0"/>
    </xf>
    <xf numFmtId="49" fontId="3" fillId="0" borderId="10" xfId="2" applyNumberFormat="1" applyFont="1" applyFill="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16" xfId="0"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3" fillId="3" borderId="10" xfId="2" applyFont="1" applyFill="1" applyBorder="1" applyAlignment="1">
      <alignment horizontal="center" vertical="center" wrapText="1"/>
    </xf>
    <xf numFmtId="0" fontId="0" fillId="3" borderId="3"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8" xfId="0" applyFill="1" applyBorder="1" applyAlignment="1">
      <alignment horizontal="center" vertical="center" wrapText="1"/>
    </xf>
    <xf numFmtId="0" fontId="19" fillId="2" borderId="0" xfId="2" applyFont="1" applyAlignment="1">
      <alignment horizontal="center" vertical="center" wrapText="1"/>
    </xf>
    <xf numFmtId="0" fontId="0" fillId="0" borderId="2" xfId="0" applyBorder="1" applyAlignment="1" applyProtection="1">
      <protection hidden="1"/>
    </xf>
    <xf numFmtId="0" fontId="0" fillId="0" borderId="4" xfId="0" applyBorder="1" applyAlignment="1" applyProtection="1">
      <protection hidden="1"/>
    </xf>
    <xf numFmtId="0" fontId="25" fillId="0" borderId="0" xfId="1" applyFont="1" applyAlignment="1" applyProtection="1">
      <alignment horizontal="right"/>
    </xf>
    <xf numFmtId="0" fontId="25" fillId="2" borderId="0" xfId="1" applyFont="1" applyFill="1" applyAlignment="1" applyProtection="1">
      <alignment horizontal="right"/>
    </xf>
    <xf numFmtId="14" fontId="3" fillId="2" borderId="17" xfId="2" applyNumberFormat="1" applyFont="1" applyBorder="1" applyAlignment="1" applyProtection="1">
      <alignment horizontal="center"/>
    </xf>
    <xf numFmtId="0" fontId="25" fillId="2" borderId="0" xfId="1" applyFont="1" applyFill="1" applyAlignment="1" applyProtection="1">
      <alignment horizontal="left" wrapText="1"/>
    </xf>
    <xf numFmtId="0" fontId="25" fillId="2" borderId="0" xfId="1" applyFont="1" applyFill="1" applyAlignment="1" applyProtection="1">
      <alignment horizontal="right" wrapText="1"/>
    </xf>
    <xf numFmtId="0" fontId="3" fillId="2" borderId="0" xfId="2" applyFont="1" applyAlignment="1">
      <alignment horizontal="right" wrapText="1"/>
    </xf>
    <xf numFmtId="0" fontId="2" fillId="0" borderId="0" xfId="1" applyAlignment="1" applyProtection="1"/>
    <xf numFmtId="43" fontId="0" fillId="0" borderId="0" xfId="3" applyFont="1" applyAlignment="1">
      <alignment vertical="top" wrapText="1"/>
    </xf>
  </cellXfs>
  <cellStyles count="4">
    <cellStyle name="Comma" xfId="3" builtinId="3"/>
    <cellStyle name="Hyperlink" xfId="1" builtinId="8"/>
    <cellStyle name="Normal" xfId="0" builtinId="0"/>
    <cellStyle name="Normal_New_Hire_Rehire_20050120" xfId="2"/>
  </cellStyles>
  <dxfs count="27">
    <dxf>
      <font>
        <condense val="0"/>
        <extend val="0"/>
        <color indexed="10"/>
      </font>
      <fill>
        <patternFill>
          <bgColor indexed="26"/>
        </patternFill>
      </fill>
    </dxf>
    <dxf>
      <fill>
        <patternFill>
          <bgColor indexed="26"/>
        </patternFill>
      </fill>
    </dxf>
    <dxf>
      <fill>
        <patternFill>
          <bgColor indexed="26"/>
        </patternFill>
      </fill>
    </dxf>
    <dxf>
      <fill>
        <patternFill>
          <bgColor indexed="47"/>
        </patternFill>
      </fill>
    </dxf>
    <dxf>
      <font>
        <condense val="0"/>
        <extend val="0"/>
        <color indexed="57"/>
      </font>
    </dxf>
    <dxf>
      <font>
        <condense val="0"/>
        <extend val="0"/>
        <color indexed="9"/>
      </font>
    </dxf>
    <dxf>
      <font>
        <condense val="0"/>
        <extend val="0"/>
        <color indexed="10"/>
      </font>
    </dxf>
    <dxf>
      <font>
        <condense val="0"/>
        <extend val="0"/>
        <color indexed="9"/>
      </font>
    </dxf>
    <dxf>
      <fill>
        <patternFill>
          <bgColor indexed="26"/>
        </patternFill>
      </fill>
    </dxf>
    <dxf>
      <fill>
        <patternFill>
          <bgColor indexed="26"/>
        </patternFill>
      </fill>
    </dxf>
    <dxf>
      <fill>
        <patternFill>
          <bgColor indexed="26"/>
        </patternFill>
      </fill>
    </dxf>
    <dxf>
      <fill>
        <patternFill>
          <bgColor indexed="26"/>
        </patternFill>
      </fill>
    </dxf>
    <dxf>
      <font>
        <condense val="0"/>
        <extend val="0"/>
        <color indexed="10"/>
      </font>
    </dxf>
    <dxf>
      <font>
        <condense val="0"/>
        <extend val="0"/>
        <color indexed="9"/>
      </font>
    </dxf>
    <dxf>
      <font>
        <condense val="0"/>
        <extend val="0"/>
        <color indexed="9"/>
      </font>
    </dxf>
    <dxf>
      <font>
        <color theme="5"/>
      </font>
    </dxf>
    <dxf>
      <fill>
        <patternFill>
          <bgColor indexed="26"/>
        </patternFill>
      </fill>
    </dxf>
    <dxf>
      <font>
        <condense val="0"/>
        <extend val="0"/>
        <color auto="1"/>
      </font>
      <fill>
        <patternFill>
          <bgColor indexed="26"/>
        </patternFill>
      </fill>
    </dxf>
    <dxf>
      <fill>
        <patternFill>
          <bgColor indexed="26"/>
        </patternFill>
      </fill>
    </dxf>
    <dxf>
      <font>
        <condense val="0"/>
        <extend val="0"/>
        <color indexed="9"/>
      </font>
    </dxf>
    <dxf>
      <font>
        <condense val="0"/>
        <extend val="0"/>
        <color indexed="9"/>
      </font>
    </dxf>
    <dxf>
      <fill>
        <patternFill>
          <bgColor indexed="26"/>
        </patternFill>
      </fill>
    </dxf>
    <dxf>
      <fill>
        <patternFill>
          <bgColor indexed="26"/>
        </patternFill>
      </fill>
    </dxf>
    <dxf>
      <fill>
        <patternFill>
          <bgColor indexed="26"/>
        </patternFill>
      </fill>
    </dxf>
    <dxf>
      <font>
        <condense val="0"/>
        <extend val="0"/>
        <color indexed="9"/>
      </font>
    </dxf>
    <dxf>
      <font>
        <condense val="0"/>
        <extend val="0"/>
        <color indexed="9"/>
      </font>
    </dxf>
    <dxf>
      <font>
        <condense val="0"/>
        <extend val="0"/>
        <color indexed="9"/>
      </font>
      <fill>
        <patternFill>
          <bgColor indexed="1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Radio" firstButton="1" fmlaLink="tstStatus"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5</xdr:col>
      <xdr:colOff>9525</xdr:colOff>
      <xdr:row>2</xdr:row>
      <xdr:rowOff>152400</xdr:rowOff>
    </xdr:to>
    <xdr:pic>
      <xdr:nvPicPr>
        <xdr:cNvPr id="617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47625"/>
          <a:ext cx="600075" cy="552450"/>
        </a:xfrm>
        <a:prstGeom prst="rect">
          <a:avLst/>
        </a:prstGeom>
        <a:noFill/>
        <a:ln w="9525">
          <a:noFill/>
          <a:miter lim="800000"/>
          <a:headEnd/>
          <a:tailEnd/>
        </a:ln>
      </xdr:spPr>
    </xdr:pic>
    <xdr:clientData/>
  </xdr:twoCellAnchor>
  <xdr:twoCellAnchor>
    <xdr:from>
      <xdr:col>0</xdr:col>
      <xdr:colOff>0</xdr:colOff>
      <xdr:row>2</xdr:row>
      <xdr:rowOff>0</xdr:rowOff>
    </xdr:from>
    <xdr:to>
      <xdr:col>0</xdr:col>
      <xdr:colOff>0</xdr:colOff>
      <xdr:row>2</xdr:row>
      <xdr:rowOff>0</xdr:rowOff>
    </xdr:to>
    <xdr:sp macro="" textlink="">
      <xdr:nvSpPr>
        <xdr:cNvPr id="6146" name="Text Box 2"/>
        <xdr:cNvSpPr txBox="1">
          <a:spLocks noChangeArrowheads="1"/>
        </xdr:cNvSpPr>
      </xdr:nvSpPr>
      <xdr:spPr bwMode="auto">
        <a:xfrm>
          <a:off x="0" y="447675"/>
          <a:ext cx="0" cy="0"/>
        </a:xfrm>
        <a:prstGeom prst="rect">
          <a:avLst/>
        </a:prstGeom>
        <a:solidFill>
          <a:srgbClr val="C0C0C0"/>
        </a:solidFill>
        <a:ln w="9525">
          <a:solidFill>
            <a:srgbClr val="000000"/>
          </a:solidFill>
          <a:miter lim="800000"/>
          <a:headEnd/>
          <a:tailEnd/>
        </a:ln>
      </xdr:spPr>
      <xdr:txBody>
        <a:bodyPr vertOverflow="clip" wrap="square" lIns="27432" tIns="22860" rIns="27432" bIns="0" anchor="t" upright="1"/>
        <a:lstStyle/>
        <a:p>
          <a:pPr algn="ctr" rtl="0">
            <a:defRPr sz="1000"/>
          </a:pPr>
          <a:r>
            <a:rPr lang="en-US" sz="800" b="1" i="0" u="none" strike="noStrike" baseline="0">
              <a:solidFill>
                <a:srgbClr val="000000"/>
              </a:solidFill>
              <a:latin typeface="Arial"/>
              <a:cs typeface="Arial"/>
            </a:rPr>
            <a:t>For HR/Payroll</a:t>
          </a:r>
        </a:p>
        <a:p>
          <a:pPr algn="ctr" rtl="0">
            <a:defRPr sz="1000"/>
          </a:pPr>
          <a:r>
            <a:rPr lang="en-US" sz="800" b="1" i="0" u="none" strike="noStrike" baseline="0">
              <a:solidFill>
                <a:srgbClr val="000000"/>
              </a:solidFill>
              <a:latin typeface="Arial"/>
              <a:cs typeface="Arial"/>
            </a:rPr>
            <a:t>use only</a:t>
          </a:r>
        </a:p>
      </xdr:txBody>
    </xdr:sp>
    <xdr:clientData/>
  </xdr:twoCellAnchor>
  <xdr:twoCellAnchor>
    <xdr:from>
      <xdr:col>0</xdr:col>
      <xdr:colOff>0</xdr:colOff>
      <xdr:row>0</xdr:row>
      <xdr:rowOff>0</xdr:rowOff>
    </xdr:from>
    <xdr:to>
      <xdr:col>0</xdr:col>
      <xdr:colOff>0</xdr:colOff>
      <xdr:row>2</xdr:row>
      <xdr:rowOff>0</xdr:rowOff>
    </xdr:to>
    <xdr:sp macro="" textlink="">
      <xdr:nvSpPr>
        <xdr:cNvPr id="6147" name="Text Box 3"/>
        <xdr:cNvSpPr txBox="1">
          <a:spLocks noChangeArrowheads="1"/>
        </xdr:cNvSpPr>
      </xdr:nvSpPr>
      <xdr:spPr bwMode="auto">
        <a:xfrm>
          <a:off x="0" y="0"/>
          <a:ext cx="0" cy="447675"/>
        </a:xfrm>
        <a:prstGeom prst="rect">
          <a:avLst/>
        </a:prstGeom>
        <a:noFill/>
        <a:ln w="9525">
          <a:noFill/>
          <a:miter lim="800000"/>
          <a:headEnd/>
          <a:tailEnd/>
        </a:ln>
      </xdr:spPr>
      <xdr:txBody>
        <a:bodyPr vertOverflow="clip" wrap="square" lIns="36576" tIns="27432" rIns="36576" bIns="0" anchor="t" upright="1"/>
        <a:lstStyle/>
        <a:p>
          <a:pPr algn="ctr" rtl="0">
            <a:defRPr sz="1000"/>
          </a:pPr>
          <a:r>
            <a:rPr lang="en-US" sz="1400" b="0" i="0" u="none" strike="noStrike" baseline="0">
              <a:solidFill>
                <a:srgbClr val="000000"/>
              </a:solidFill>
              <a:latin typeface="Verdana"/>
            </a:rPr>
            <a:t>Brandeis University</a:t>
          </a:r>
        </a:p>
        <a:p>
          <a:pPr algn="ctr" rtl="0">
            <a:defRPr sz="1000"/>
          </a:pPr>
          <a:r>
            <a:rPr lang="en-US" sz="1200" b="0" i="0" u="none" strike="noStrike" baseline="0">
              <a:solidFill>
                <a:srgbClr val="000000"/>
              </a:solidFill>
              <a:latin typeface="Verdana"/>
            </a:rPr>
            <a:t>New Hire/Rehire Form</a:t>
          </a:r>
        </a:p>
      </xdr:txBody>
    </xdr:sp>
    <xdr:clientData/>
  </xdr:twoCellAnchor>
  <xdr:twoCellAnchor>
    <xdr:from>
      <xdr:col>0</xdr:col>
      <xdr:colOff>0</xdr:colOff>
      <xdr:row>2</xdr:row>
      <xdr:rowOff>0</xdr:rowOff>
    </xdr:from>
    <xdr:to>
      <xdr:col>0</xdr:col>
      <xdr:colOff>0</xdr:colOff>
      <xdr:row>2</xdr:row>
      <xdr:rowOff>0</xdr:rowOff>
    </xdr:to>
    <xdr:sp macro="" textlink="">
      <xdr:nvSpPr>
        <xdr:cNvPr id="6148" name="Text Box 4"/>
        <xdr:cNvSpPr txBox="1">
          <a:spLocks noChangeArrowheads="1"/>
        </xdr:cNvSpPr>
      </xdr:nvSpPr>
      <xdr:spPr bwMode="auto">
        <a:xfrm>
          <a:off x="0" y="447675"/>
          <a:ext cx="0" cy="0"/>
        </a:xfrm>
        <a:prstGeom prst="rect">
          <a:avLst/>
        </a:prstGeom>
        <a:noFill/>
        <a:ln w="9525">
          <a:noFill/>
          <a:miter lim="800000"/>
          <a:headEnd/>
          <a:tailEnd/>
        </a:ln>
      </xdr:spPr>
      <xdr:txBody>
        <a:bodyPr vertOverflow="clip" wrap="square" lIns="36576" tIns="22860" rIns="0" bIns="0" anchor="t" upright="1"/>
        <a:lstStyle/>
        <a:p>
          <a:pPr algn="l" rtl="0">
            <a:defRPr sz="1000"/>
          </a:pPr>
          <a:r>
            <a:rPr lang="en-US" sz="1200" b="1" i="0" u="none" strike="noStrike" baseline="0">
              <a:solidFill>
                <a:srgbClr val="000000"/>
              </a:solidFill>
              <a:latin typeface="Verdana"/>
            </a:rPr>
            <a:t>Signatures</a:t>
          </a:r>
        </a:p>
      </xdr:txBody>
    </xdr:sp>
    <xdr:clientData/>
  </xdr:twoCellAnchor>
  <xdr:twoCellAnchor>
    <xdr:from>
      <xdr:col>4</xdr:col>
      <xdr:colOff>104775</xdr:colOff>
      <xdr:row>0</xdr:row>
      <xdr:rowOff>95250</xdr:rowOff>
    </xdr:from>
    <xdr:to>
      <xdr:col>27</xdr:col>
      <xdr:colOff>76200</xdr:colOff>
      <xdr:row>3</xdr:row>
      <xdr:rowOff>19050</xdr:rowOff>
    </xdr:to>
    <xdr:sp macro="" textlink="">
      <xdr:nvSpPr>
        <xdr:cNvPr id="6149" name="Text Box 5"/>
        <xdr:cNvSpPr txBox="1">
          <a:spLocks noChangeArrowheads="1"/>
        </xdr:cNvSpPr>
      </xdr:nvSpPr>
      <xdr:spPr bwMode="auto">
        <a:xfrm>
          <a:off x="561975" y="95250"/>
          <a:ext cx="2600325" cy="619125"/>
        </a:xfrm>
        <a:prstGeom prst="rect">
          <a:avLst/>
        </a:prstGeom>
        <a:solidFill>
          <a:sysClr val="window" lastClr="FFFFFF"/>
        </a:solidFill>
        <a:ln w="9525">
          <a:solidFill>
            <a:sysClr val="windowText" lastClr="000000"/>
          </a:solidFill>
          <a:miter lim="800000"/>
          <a:headEnd/>
          <a:tailEnd/>
        </a:ln>
        <a:effectLst>
          <a:outerShdw dist="35921" dir="2700000" algn="ctr" rotWithShape="0">
            <a:srgbClr val="808080"/>
          </a:outerShdw>
        </a:effectLst>
      </xdr:spPr>
      <xdr:txBody>
        <a:bodyPr vertOverflow="clip" wrap="square" lIns="36576" tIns="27432" rIns="36576" bIns="0" anchor="t" upright="1"/>
        <a:lstStyle/>
        <a:p>
          <a:pPr algn="ctr" rtl="0">
            <a:defRPr sz="1000"/>
          </a:pPr>
          <a:r>
            <a:rPr lang="en-US" sz="1200" b="1" i="0" u="none" strike="noStrike" baseline="0">
              <a:solidFill>
                <a:srgbClr val="000000"/>
              </a:solidFill>
              <a:latin typeface="Arial"/>
              <a:cs typeface="Arial"/>
            </a:rPr>
            <a:t>Brandeis University</a:t>
          </a:r>
        </a:p>
        <a:p>
          <a:pPr algn="ctr" rtl="0">
            <a:defRPr sz="1000"/>
          </a:pPr>
          <a:r>
            <a:rPr lang="en-US" sz="1200" b="1" i="0" u="none" strike="noStrike" baseline="0">
              <a:solidFill>
                <a:srgbClr val="000000"/>
              </a:solidFill>
              <a:latin typeface="Arial"/>
              <a:cs typeface="Arial"/>
            </a:rPr>
            <a:t>Business Expense and \ or Travel </a:t>
          </a:r>
        </a:p>
        <a:p>
          <a:pPr algn="ctr" rtl="0">
            <a:defRPr sz="1000"/>
          </a:pPr>
          <a:r>
            <a:rPr lang="en-US" sz="1200" b="1" i="1" u="none" strike="noStrike" baseline="0">
              <a:solidFill>
                <a:srgbClr val="000000"/>
              </a:solidFill>
              <a:latin typeface="Arial"/>
              <a:cs typeface="Arial"/>
            </a:rPr>
            <a:t>Detail Report</a:t>
          </a:r>
          <a:endParaRPr lang="en-US" sz="1200" b="1" i="0" u="none" strike="noStrike" baseline="0">
            <a:solidFill>
              <a:srgbClr val="000000"/>
            </a:solidFill>
            <a:latin typeface="Arial"/>
            <a:cs typeface="Arial"/>
          </a:endParaRPr>
        </a:p>
        <a:p>
          <a:pPr algn="ctr" rtl="0">
            <a:defRPr sz="1000"/>
          </a:pPr>
          <a:endParaRPr lang="en-US" sz="1200" b="1"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5</xdr:col>
      <xdr:colOff>28575</xdr:colOff>
      <xdr:row>2</xdr:row>
      <xdr:rowOff>152400</xdr:rowOff>
    </xdr:to>
    <xdr:pic>
      <xdr:nvPicPr>
        <xdr:cNvPr id="518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47625"/>
          <a:ext cx="600075" cy="552450"/>
        </a:xfrm>
        <a:prstGeom prst="rect">
          <a:avLst/>
        </a:prstGeom>
        <a:noFill/>
        <a:ln w="9525">
          <a:noFill/>
          <a:miter lim="800000"/>
          <a:headEnd/>
          <a:tailEnd/>
        </a:ln>
      </xdr:spPr>
    </xdr:pic>
    <xdr:clientData/>
  </xdr:twoCellAnchor>
  <xdr:twoCellAnchor>
    <xdr:from>
      <xdr:col>0</xdr:col>
      <xdr:colOff>0</xdr:colOff>
      <xdr:row>2</xdr:row>
      <xdr:rowOff>0</xdr:rowOff>
    </xdr:from>
    <xdr:to>
      <xdr:col>0</xdr:col>
      <xdr:colOff>0</xdr:colOff>
      <xdr:row>2</xdr:row>
      <xdr:rowOff>0</xdr:rowOff>
    </xdr:to>
    <xdr:sp macro="" textlink="">
      <xdr:nvSpPr>
        <xdr:cNvPr id="5122" name="Text Box 2"/>
        <xdr:cNvSpPr txBox="1">
          <a:spLocks noChangeArrowheads="1"/>
        </xdr:cNvSpPr>
      </xdr:nvSpPr>
      <xdr:spPr bwMode="auto">
        <a:xfrm>
          <a:off x="0" y="447675"/>
          <a:ext cx="0" cy="0"/>
        </a:xfrm>
        <a:prstGeom prst="rect">
          <a:avLst/>
        </a:prstGeom>
        <a:solidFill>
          <a:srgbClr val="C0C0C0"/>
        </a:solidFill>
        <a:ln w="9525">
          <a:solidFill>
            <a:srgbClr val="000000"/>
          </a:solidFill>
          <a:miter lim="800000"/>
          <a:headEnd/>
          <a:tailEnd/>
        </a:ln>
      </xdr:spPr>
      <xdr:txBody>
        <a:bodyPr vertOverflow="clip" wrap="square" lIns="27432" tIns="22860" rIns="27432" bIns="0" anchor="t" upright="1"/>
        <a:lstStyle/>
        <a:p>
          <a:pPr algn="ctr" rtl="0">
            <a:defRPr sz="1000"/>
          </a:pPr>
          <a:r>
            <a:rPr lang="en-US" sz="800" b="1" i="0" u="none" strike="noStrike" baseline="0">
              <a:solidFill>
                <a:srgbClr val="000000"/>
              </a:solidFill>
              <a:latin typeface="Arial"/>
              <a:cs typeface="Arial"/>
            </a:rPr>
            <a:t>For HR/Payroll</a:t>
          </a:r>
        </a:p>
        <a:p>
          <a:pPr algn="ctr" rtl="0">
            <a:defRPr sz="1000"/>
          </a:pPr>
          <a:r>
            <a:rPr lang="en-US" sz="800" b="1" i="0" u="none" strike="noStrike" baseline="0">
              <a:solidFill>
                <a:srgbClr val="000000"/>
              </a:solidFill>
              <a:latin typeface="Arial"/>
              <a:cs typeface="Arial"/>
            </a:rPr>
            <a:t>use only</a:t>
          </a:r>
        </a:p>
      </xdr:txBody>
    </xdr:sp>
    <xdr:clientData/>
  </xdr:twoCellAnchor>
  <xdr:twoCellAnchor>
    <xdr:from>
      <xdr:col>0</xdr:col>
      <xdr:colOff>0</xdr:colOff>
      <xdr:row>0</xdr:row>
      <xdr:rowOff>0</xdr:rowOff>
    </xdr:from>
    <xdr:to>
      <xdr:col>0</xdr:col>
      <xdr:colOff>0</xdr:colOff>
      <xdr:row>2</xdr:row>
      <xdr:rowOff>0</xdr:rowOff>
    </xdr:to>
    <xdr:sp macro="" textlink="">
      <xdr:nvSpPr>
        <xdr:cNvPr id="5123" name="Text Box 3"/>
        <xdr:cNvSpPr txBox="1">
          <a:spLocks noChangeArrowheads="1"/>
        </xdr:cNvSpPr>
      </xdr:nvSpPr>
      <xdr:spPr bwMode="auto">
        <a:xfrm>
          <a:off x="0" y="0"/>
          <a:ext cx="0" cy="447675"/>
        </a:xfrm>
        <a:prstGeom prst="rect">
          <a:avLst/>
        </a:prstGeom>
        <a:noFill/>
        <a:ln w="9525">
          <a:noFill/>
          <a:miter lim="800000"/>
          <a:headEnd/>
          <a:tailEnd/>
        </a:ln>
      </xdr:spPr>
      <xdr:txBody>
        <a:bodyPr vertOverflow="clip" wrap="square" lIns="36576" tIns="27432" rIns="36576" bIns="0" anchor="t" upright="1"/>
        <a:lstStyle/>
        <a:p>
          <a:pPr algn="ctr" rtl="0">
            <a:defRPr sz="1000"/>
          </a:pPr>
          <a:r>
            <a:rPr lang="en-US" sz="1400" b="0" i="0" u="none" strike="noStrike" baseline="0">
              <a:solidFill>
                <a:srgbClr val="000000"/>
              </a:solidFill>
              <a:latin typeface="Verdana"/>
            </a:rPr>
            <a:t>Brandeis University</a:t>
          </a:r>
        </a:p>
        <a:p>
          <a:pPr algn="ctr" rtl="0">
            <a:defRPr sz="1000"/>
          </a:pPr>
          <a:r>
            <a:rPr lang="en-US" sz="1200" b="0" i="0" u="none" strike="noStrike" baseline="0">
              <a:solidFill>
                <a:srgbClr val="000000"/>
              </a:solidFill>
              <a:latin typeface="Verdana"/>
            </a:rPr>
            <a:t>New Hire/Rehire Form</a:t>
          </a:r>
        </a:p>
      </xdr:txBody>
    </xdr:sp>
    <xdr:clientData/>
  </xdr:twoCellAnchor>
  <xdr:twoCellAnchor>
    <xdr:from>
      <xdr:col>0</xdr:col>
      <xdr:colOff>0</xdr:colOff>
      <xdr:row>2</xdr:row>
      <xdr:rowOff>0</xdr:rowOff>
    </xdr:from>
    <xdr:to>
      <xdr:col>0</xdr:col>
      <xdr:colOff>0</xdr:colOff>
      <xdr:row>2</xdr:row>
      <xdr:rowOff>0</xdr:rowOff>
    </xdr:to>
    <xdr:sp macro="" textlink="">
      <xdr:nvSpPr>
        <xdr:cNvPr id="5124" name="Text Box 4"/>
        <xdr:cNvSpPr txBox="1">
          <a:spLocks noChangeArrowheads="1"/>
        </xdr:cNvSpPr>
      </xdr:nvSpPr>
      <xdr:spPr bwMode="auto">
        <a:xfrm>
          <a:off x="0" y="447675"/>
          <a:ext cx="0" cy="0"/>
        </a:xfrm>
        <a:prstGeom prst="rect">
          <a:avLst/>
        </a:prstGeom>
        <a:noFill/>
        <a:ln w="9525">
          <a:noFill/>
          <a:miter lim="800000"/>
          <a:headEnd/>
          <a:tailEnd/>
        </a:ln>
      </xdr:spPr>
      <xdr:txBody>
        <a:bodyPr vertOverflow="clip" wrap="square" lIns="36576" tIns="22860" rIns="0" bIns="0" anchor="t" upright="1"/>
        <a:lstStyle/>
        <a:p>
          <a:pPr algn="l" rtl="0">
            <a:defRPr sz="1000"/>
          </a:pPr>
          <a:r>
            <a:rPr lang="en-US" sz="1200" b="1" i="0" u="none" strike="noStrike" baseline="0">
              <a:solidFill>
                <a:srgbClr val="000000"/>
              </a:solidFill>
              <a:latin typeface="Verdana"/>
            </a:rPr>
            <a:t>Signatures</a:t>
          </a:r>
        </a:p>
      </xdr:txBody>
    </xdr:sp>
    <xdr:clientData/>
  </xdr:twoCellAnchor>
  <xdr:twoCellAnchor>
    <xdr:from>
      <xdr:col>5</xdr:col>
      <xdr:colOff>28575</xdr:colOff>
      <xdr:row>0</xdr:row>
      <xdr:rowOff>123825</xdr:rowOff>
    </xdr:from>
    <xdr:to>
      <xdr:col>23</xdr:col>
      <xdr:colOff>28575</xdr:colOff>
      <xdr:row>3</xdr:row>
      <xdr:rowOff>85725</xdr:rowOff>
    </xdr:to>
    <xdr:sp macro="" textlink="">
      <xdr:nvSpPr>
        <xdr:cNvPr id="5125" name="Text Box 5"/>
        <xdr:cNvSpPr txBox="1">
          <a:spLocks noChangeArrowheads="1"/>
        </xdr:cNvSpPr>
      </xdr:nvSpPr>
      <xdr:spPr bwMode="auto">
        <a:xfrm>
          <a:off x="600075" y="123825"/>
          <a:ext cx="2057400" cy="600075"/>
        </a:xfrm>
        <a:prstGeom prst="rect">
          <a:avLst/>
        </a:prstGeom>
        <a:solidFill>
          <a:sysClr val="window" lastClr="FFFFFF"/>
        </a:solidFill>
        <a:ln w="9525">
          <a:solidFill>
            <a:schemeClr val="accent1"/>
          </a:solidFill>
          <a:miter lim="800000"/>
          <a:headEnd/>
          <a:tailEnd/>
        </a:ln>
        <a:effectLst>
          <a:outerShdw dist="35921" dir="2700000" algn="ctr" rotWithShape="0">
            <a:srgbClr val="808080"/>
          </a:outerShdw>
        </a:effectLst>
      </xdr:spPr>
      <xdr:txBody>
        <a:bodyPr vertOverflow="clip" wrap="square" lIns="36576" tIns="27432" rIns="36576" bIns="0" anchor="t" upright="1"/>
        <a:lstStyle/>
        <a:p>
          <a:pPr algn="ctr" rtl="0">
            <a:defRPr sz="1000"/>
          </a:pPr>
          <a:r>
            <a:rPr lang="en-US" sz="1200" b="1" i="0" u="none" strike="noStrike" baseline="0">
              <a:solidFill>
                <a:srgbClr val="000000"/>
              </a:solidFill>
              <a:latin typeface="Arial"/>
              <a:cs typeface="Arial"/>
            </a:rPr>
            <a:t>Brandeis University</a:t>
          </a:r>
        </a:p>
        <a:p>
          <a:pPr algn="ctr" rtl="0">
            <a:defRPr sz="1000"/>
          </a:pPr>
          <a:r>
            <a:rPr lang="en-US" sz="1200" b="1" i="0" u="none" strike="noStrike" baseline="0">
              <a:solidFill>
                <a:srgbClr val="000000"/>
              </a:solidFill>
              <a:latin typeface="Arial"/>
              <a:cs typeface="Arial"/>
            </a:rPr>
            <a:t>Business Expense and \ or Travel Report</a:t>
          </a:r>
        </a:p>
      </xdr:txBody>
    </xdr:sp>
    <xdr:clientData/>
  </xdr:twoCellAnchor>
  <mc:AlternateContent xmlns:mc="http://schemas.openxmlformats.org/markup-compatibility/2006">
    <mc:Choice xmlns:a14="http://schemas.microsoft.com/office/drawing/2010/main" Requires="a14">
      <xdr:twoCellAnchor editAs="oneCell">
        <xdr:from>
          <xdr:col>30</xdr:col>
          <xdr:colOff>9525</xdr:colOff>
          <xdr:row>0</xdr:row>
          <xdr:rowOff>76200</xdr:rowOff>
        </xdr:from>
        <xdr:to>
          <xdr:col>46</xdr:col>
          <xdr:colOff>9525</xdr:colOff>
          <xdr:row>6</xdr:row>
          <xdr:rowOff>9525</xdr:rowOff>
        </xdr:to>
        <xdr:sp macro="" textlink="">
          <xdr:nvSpPr>
            <xdr:cNvPr id="5129" name="Group Box 9" hidden="1">
              <a:extLst>
                <a:ext uri="{63B3BB69-23CF-44E3-9099-C40C66FF867C}">
                  <a14:compatExt spid="_x0000_s5129"/>
                </a:ext>
              </a:extLst>
            </xdr:cNvPr>
            <xdr:cNvSpPr/>
          </xdr:nvSpPr>
          <xdr:spPr bwMode="auto">
            <a:xfrm>
              <a:off x="0" y="0"/>
              <a:ext cx="0" cy="0"/>
            </a:xfrm>
            <a:prstGeom prst="rect">
              <a:avLst/>
            </a:prstGeom>
            <a:noFill/>
            <a:ln w="9525">
              <a:miter lim="800000"/>
              <a:headEnd/>
              <a:tailEnd/>
            </a:ln>
            <a:effectLst/>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Mark appropriate classification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57150</xdr:colOff>
          <xdr:row>43</xdr:row>
          <xdr:rowOff>0</xdr:rowOff>
        </xdr:from>
        <xdr:to>
          <xdr:col>54</xdr:col>
          <xdr:colOff>95250</xdr:colOff>
          <xdr:row>48</xdr:row>
          <xdr:rowOff>0</xdr:rowOff>
        </xdr:to>
        <xdr:sp macro="" textlink="">
          <xdr:nvSpPr>
            <xdr:cNvPr id="5131" name="Group Box 11" hidden="1">
              <a:extLst>
                <a:ext uri="{63B3BB69-23CF-44E3-9099-C40C66FF867C}">
                  <a14:compatExt spid="_x0000_s5131"/>
                </a:ext>
              </a:extLst>
            </xdr:cNvPr>
            <xdr:cNvSpPr/>
          </xdr:nvSpPr>
          <xdr:spPr bwMode="auto">
            <a:xfrm>
              <a:off x="0" y="0"/>
              <a:ext cx="0" cy="0"/>
            </a:xfrm>
            <a:prstGeom prst="rect">
              <a:avLst/>
            </a:prstGeom>
            <a:noFill/>
            <a:ln w="9525">
              <a:miter lim="800000"/>
              <a:headEnd/>
              <a:tailEnd/>
            </a:ln>
            <a:effectLst/>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1</xdr:row>
          <xdr:rowOff>19050</xdr:rowOff>
        </xdr:from>
        <xdr:to>
          <xdr:col>44</xdr:col>
          <xdr:colOff>47625</xdr:colOff>
          <xdr:row>1</xdr:row>
          <xdr:rowOff>238125</xdr:rowOff>
        </xdr:to>
        <xdr:sp macro="" textlink="">
          <xdr:nvSpPr>
            <xdr:cNvPr id="5135" name="Option Button 15" hidden="1">
              <a:extLst>
                <a:ext uri="{63B3BB69-23CF-44E3-9099-C40C66FF867C}">
                  <a14:compatExt spid="_x0000_s513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Faculty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2</xdr:row>
          <xdr:rowOff>28575</xdr:rowOff>
        </xdr:from>
        <xdr:to>
          <xdr:col>45</xdr:col>
          <xdr:colOff>9525</xdr:colOff>
          <xdr:row>3</xdr:row>
          <xdr:rowOff>57150</xdr:rowOff>
        </xdr:to>
        <xdr:sp macro="" textlink="">
          <xdr:nvSpPr>
            <xdr:cNvPr id="5136" name="Option Button 16" hidden="1">
              <a:extLst>
                <a:ext uri="{63B3BB69-23CF-44E3-9099-C40C66FF867C}">
                  <a14:compatExt spid="_x0000_s513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Staff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3</xdr:row>
          <xdr:rowOff>95250</xdr:rowOff>
        </xdr:from>
        <xdr:to>
          <xdr:col>45</xdr:col>
          <xdr:colOff>66675</xdr:colOff>
          <xdr:row>4</xdr:row>
          <xdr:rowOff>123825</xdr:rowOff>
        </xdr:to>
        <xdr:sp macro="" textlink="">
          <xdr:nvSpPr>
            <xdr:cNvPr id="5137" name="Option Button 17" hidden="1">
              <a:extLst>
                <a:ext uri="{63B3BB69-23CF-44E3-9099-C40C66FF867C}">
                  <a14:compatExt spid="_x0000_s5137"/>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Student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4</xdr:row>
          <xdr:rowOff>161925</xdr:rowOff>
        </xdr:from>
        <xdr:to>
          <xdr:col>45</xdr:col>
          <xdr:colOff>66675</xdr:colOff>
          <xdr:row>6</xdr:row>
          <xdr:rowOff>0</xdr:rowOff>
        </xdr:to>
        <xdr:sp macro="" textlink="">
          <xdr:nvSpPr>
            <xdr:cNvPr id="5165" name="Option Button 45" hidden="1">
              <a:extLst>
                <a:ext uri="{63B3BB69-23CF-44E3-9099-C40C66FF867C}">
                  <a14:compatExt spid="_x0000_s516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Invited guest \ visitor</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35921" dir="2700000" algn="ctr" rotWithShape="0">
            <a:srgbClr val="80808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35921" dir="2700000" algn="ctr" rotWithShape="0">
            <a:srgbClr val="80808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brandeis.edu/financialaffairs/acctpay/" TargetMode="External"/><Relationship Id="rId7" Type="http://schemas.openxmlformats.org/officeDocument/2006/relationships/comments" Target="../comments1.xml"/><Relationship Id="rId2" Type="http://schemas.openxmlformats.org/officeDocument/2006/relationships/hyperlink" Target="http://www.brandeis.edu/financialaffairs/acctpay/" TargetMode="External"/><Relationship Id="rId1" Type="http://schemas.openxmlformats.org/officeDocument/2006/relationships/hyperlink" Target="http://www.brandeis.edu/financialaffairs/policie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2.xml"/><Relationship Id="rId7" Type="http://schemas.openxmlformats.org/officeDocument/2006/relationships/ctrlProp" Target="../ctrlProps/ctrlProp3.xml"/><Relationship Id="rId2" Type="http://schemas.openxmlformats.org/officeDocument/2006/relationships/printerSettings" Target="../printerSettings/printerSettings3.bin"/><Relationship Id="rId1" Type="http://schemas.openxmlformats.org/officeDocument/2006/relationships/hyperlink" Target="http://www.brandeis.edu/financialaffairs/policies" TargetMode="External"/><Relationship Id="rId6" Type="http://schemas.openxmlformats.org/officeDocument/2006/relationships/ctrlProp" Target="../ctrlProps/ctrlProp2.xml"/><Relationship Id="rId11" Type="http://schemas.openxmlformats.org/officeDocument/2006/relationships/comments" Target="../comments2.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hyperlink" Target="http://www.brandeis.edu/financialaffairs/policies/" TargetMode="External"/><Relationship Id="rId7" Type="http://schemas.openxmlformats.org/officeDocument/2006/relationships/printerSettings" Target="../printerSettings/printerSettings4.bin"/><Relationship Id="rId2" Type="http://schemas.openxmlformats.org/officeDocument/2006/relationships/hyperlink" Target="mailto:obengai@brandeis.edu?subject=Travel%20and%20BE%20Form%20April2006" TargetMode="External"/><Relationship Id="rId1" Type="http://schemas.openxmlformats.org/officeDocument/2006/relationships/hyperlink" Target="mailto:obengai@brandeis.edu?subject=Travel%20and%20BE%20Form%203/31/06" TargetMode="External"/><Relationship Id="rId6" Type="http://schemas.openxmlformats.org/officeDocument/2006/relationships/hyperlink" Target="mailto:accountspayable@brandeis.edu?subject=Travel%20and%20BE%20Form%20" TargetMode="External"/><Relationship Id="rId5" Type="http://schemas.openxmlformats.org/officeDocument/2006/relationships/hyperlink" Target="http://www.brandeis.edu/financialaffairs/policies/" TargetMode="External"/><Relationship Id="rId4" Type="http://schemas.openxmlformats.org/officeDocument/2006/relationships/hyperlink" Target="http://www.brandeis.edu/financialaffairs/polici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109"/>
  <sheetViews>
    <sheetView topLeftCell="A85" workbookViewId="0">
      <selection activeCell="B109" sqref="B109"/>
    </sheetView>
  </sheetViews>
  <sheetFormatPr defaultRowHeight="12.75" x14ac:dyDescent="0.2"/>
  <cols>
    <col min="1" max="1" width="10.140625" style="21" bestFit="1" customWidth="1"/>
    <col min="2" max="2" width="72.42578125" style="52" customWidth="1"/>
    <col min="3" max="3" width="4.85546875" customWidth="1"/>
  </cols>
  <sheetData>
    <row r="1" spans="1:2" x14ac:dyDescent="0.2">
      <c r="A1" s="55">
        <v>38818</v>
      </c>
      <c r="B1" s="52" t="s">
        <v>63</v>
      </c>
    </row>
    <row r="2" spans="1:2" x14ac:dyDescent="0.2">
      <c r="A2" s="55">
        <v>38818</v>
      </c>
      <c r="B2" s="52" t="s">
        <v>64</v>
      </c>
    </row>
    <row r="3" spans="1:2" x14ac:dyDescent="0.2">
      <c r="A3" s="55">
        <v>38867</v>
      </c>
      <c r="B3" s="52" t="s">
        <v>65</v>
      </c>
    </row>
    <row r="4" spans="1:2" x14ac:dyDescent="0.2">
      <c r="A4" s="55">
        <v>38867</v>
      </c>
      <c r="B4" s="52" t="s">
        <v>67</v>
      </c>
    </row>
    <row r="5" spans="1:2" x14ac:dyDescent="0.2">
      <c r="A5" s="55">
        <v>38867</v>
      </c>
      <c r="B5" s="52" t="s">
        <v>69</v>
      </c>
    </row>
    <row r="6" spans="1:2" x14ac:dyDescent="0.2">
      <c r="A6" s="55">
        <v>38867</v>
      </c>
      <c r="B6" s="52" t="s">
        <v>72</v>
      </c>
    </row>
    <row r="7" spans="1:2" x14ac:dyDescent="0.2">
      <c r="A7" s="55">
        <v>38867</v>
      </c>
      <c r="B7" s="52" t="s">
        <v>75</v>
      </c>
    </row>
    <row r="8" spans="1:2" x14ac:dyDescent="0.2">
      <c r="A8" s="55">
        <v>38867</v>
      </c>
      <c r="B8" s="52" t="s">
        <v>50</v>
      </c>
    </row>
    <row r="9" spans="1:2" x14ac:dyDescent="0.2">
      <c r="A9" s="55">
        <v>38867</v>
      </c>
      <c r="B9" s="52" t="s">
        <v>76</v>
      </c>
    </row>
    <row r="10" spans="1:2" x14ac:dyDescent="0.2">
      <c r="A10" s="55">
        <v>38868</v>
      </c>
      <c r="B10" s="52" t="s">
        <v>111</v>
      </c>
    </row>
    <row r="11" spans="1:2" x14ac:dyDescent="0.2">
      <c r="A11" s="55">
        <v>38870</v>
      </c>
      <c r="B11" s="52" t="s">
        <v>78</v>
      </c>
    </row>
    <row r="12" spans="1:2" x14ac:dyDescent="0.2">
      <c r="A12" s="55">
        <v>38870</v>
      </c>
      <c r="B12" s="52" t="s">
        <v>80</v>
      </c>
    </row>
    <row r="13" spans="1:2" x14ac:dyDescent="0.2">
      <c r="A13" s="55">
        <v>38870</v>
      </c>
      <c r="B13" s="52" t="s">
        <v>79</v>
      </c>
    </row>
    <row r="14" spans="1:2" x14ac:dyDescent="0.2">
      <c r="A14" s="55">
        <v>38870</v>
      </c>
      <c r="B14" s="52" t="s">
        <v>82</v>
      </c>
    </row>
    <row r="15" spans="1:2" x14ac:dyDescent="0.2">
      <c r="A15" s="55">
        <v>38870</v>
      </c>
      <c r="B15" s="52" t="s">
        <v>83</v>
      </c>
    </row>
    <row r="16" spans="1:2" x14ac:dyDescent="0.2">
      <c r="A16" s="55">
        <v>38870</v>
      </c>
      <c r="B16" s="52" t="s">
        <v>84</v>
      </c>
    </row>
    <row r="17" spans="1:3" x14ac:dyDescent="0.2">
      <c r="A17" s="55">
        <v>38870</v>
      </c>
      <c r="B17" s="52" t="s">
        <v>133</v>
      </c>
    </row>
    <row r="18" spans="1:3" x14ac:dyDescent="0.2">
      <c r="A18" s="55">
        <v>38870</v>
      </c>
      <c r="B18" s="52" t="s">
        <v>86</v>
      </c>
    </row>
    <row r="19" spans="1:3" ht="24" customHeight="1" x14ac:dyDescent="0.2">
      <c r="A19" s="55">
        <v>38870</v>
      </c>
      <c r="B19" s="52" t="s">
        <v>134</v>
      </c>
      <c r="C19" s="27"/>
    </row>
    <row r="20" spans="1:3" x14ac:dyDescent="0.2">
      <c r="A20" s="55">
        <v>38873</v>
      </c>
      <c r="B20" s="52" t="s">
        <v>89</v>
      </c>
    </row>
    <row r="21" spans="1:3" x14ac:dyDescent="0.2">
      <c r="A21" s="55">
        <v>38873</v>
      </c>
      <c r="B21" s="52" t="s">
        <v>93</v>
      </c>
    </row>
    <row r="22" spans="1:3" x14ac:dyDescent="0.2">
      <c r="A22" s="55">
        <v>38873</v>
      </c>
      <c r="B22" s="52" t="s">
        <v>94</v>
      </c>
    </row>
    <row r="23" spans="1:3" x14ac:dyDescent="0.2">
      <c r="A23" s="55">
        <v>38874</v>
      </c>
      <c r="B23" s="52" t="s">
        <v>95</v>
      </c>
    </row>
    <row r="24" spans="1:3" x14ac:dyDescent="0.2">
      <c r="A24" s="55">
        <v>38874</v>
      </c>
      <c r="B24" s="52" t="s">
        <v>96</v>
      </c>
    </row>
    <row r="25" spans="1:3" x14ac:dyDescent="0.2">
      <c r="A25" s="55">
        <v>38874</v>
      </c>
      <c r="B25" s="52" t="s">
        <v>135</v>
      </c>
    </row>
    <row r="26" spans="1:3" x14ac:dyDescent="0.2">
      <c r="A26" s="55">
        <v>38876</v>
      </c>
      <c r="B26" s="52" t="s">
        <v>95</v>
      </c>
    </row>
    <row r="27" spans="1:3" x14ac:dyDescent="0.2">
      <c r="A27" s="55">
        <v>38881</v>
      </c>
      <c r="B27" s="52" t="s">
        <v>153</v>
      </c>
    </row>
    <row r="28" spans="1:3" x14ac:dyDescent="0.2">
      <c r="A28" s="55">
        <v>38881</v>
      </c>
      <c r="B28" s="52" t="s">
        <v>109</v>
      </c>
    </row>
    <row r="29" spans="1:3" x14ac:dyDescent="0.2">
      <c r="A29" s="55">
        <v>38882</v>
      </c>
      <c r="B29" s="52" t="s">
        <v>110</v>
      </c>
    </row>
    <row r="30" spans="1:3" ht="25.5" x14ac:dyDescent="0.2">
      <c r="A30" s="55">
        <v>38882</v>
      </c>
      <c r="B30" s="52" t="s">
        <v>120</v>
      </c>
    </row>
    <row r="31" spans="1:3" x14ac:dyDescent="0.2">
      <c r="A31" s="55">
        <v>38924</v>
      </c>
      <c r="B31" s="52" t="s">
        <v>114</v>
      </c>
    </row>
    <row r="32" spans="1:3" x14ac:dyDescent="0.2">
      <c r="A32" s="55">
        <v>38924</v>
      </c>
      <c r="B32" s="52" t="s">
        <v>136</v>
      </c>
    </row>
    <row r="33" spans="1:2" x14ac:dyDescent="0.2">
      <c r="A33" s="55">
        <v>38924</v>
      </c>
      <c r="B33" s="52" t="s">
        <v>137</v>
      </c>
    </row>
    <row r="34" spans="1:2" x14ac:dyDescent="0.2">
      <c r="A34" s="55">
        <v>38924</v>
      </c>
      <c r="B34" s="52" t="s">
        <v>116</v>
      </c>
    </row>
    <row r="35" spans="1:2" x14ac:dyDescent="0.2">
      <c r="A35" s="55">
        <v>38924</v>
      </c>
      <c r="B35" s="52" t="s">
        <v>115</v>
      </c>
    </row>
    <row r="36" spans="1:2" x14ac:dyDescent="0.2">
      <c r="A36" s="55">
        <v>38924</v>
      </c>
      <c r="B36" s="52" t="s">
        <v>125</v>
      </c>
    </row>
    <row r="37" spans="1:2" x14ac:dyDescent="0.2">
      <c r="A37" s="55">
        <v>38975</v>
      </c>
      <c r="B37" s="52" t="s">
        <v>122</v>
      </c>
    </row>
    <row r="38" spans="1:2" x14ac:dyDescent="0.2">
      <c r="A38" s="55">
        <v>38975</v>
      </c>
      <c r="B38" s="52" t="s">
        <v>121</v>
      </c>
    </row>
    <row r="39" spans="1:2" x14ac:dyDescent="0.2">
      <c r="A39" s="55">
        <v>38975</v>
      </c>
      <c r="B39" s="52" t="s">
        <v>124</v>
      </c>
    </row>
    <row r="40" spans="1:2" x14ac:dyDescent="0.2">
      <c r="A40" s="55">
        <v>38975</v>
      </c>
      <c r="B40" s="52" t="s">
        <v>128</v>
      </c>
    </row>
    <row r="41" spans="1:2" x14ac:dyDescent="0.2">
      <c r="A41" s="55">
        <v>38975</v>
      </c>
      <c r="B41" s="52" t="s">
        <v>130</v>
      </c>
    </row>
    <row r="42" spans="1:2" x14ac:dyDescent="0.2">
      <c r="A42" s="55">
        <v>38975</v>
      </c>
      <c r="B42" s="52" t="s">
        <v>126</v>
      </c>
    </row>
    <row r="43" spans="1:2" x14ac:dyDescent="0.2">
      <c r="A43" s="55">
        <v>38975</v>
      </c>
      <c r="B43" s="52" t="s">
        <v>127</v>
      </c>
    </row>
    <row r="44" spans="1:2" x14ac:dyDescent="0.2">
      <c r="A44" s="55">
        <v>38975</v>
      </c>
      <c r="B44" s="52" t="s">
        <v>138</v>
      </c>
    </row>
    <row r="45" spans="1:2" ht="25.5" x14ac:dyDescent="0.2">
      <c r="A45" s="55">
        <v>38975</v>
      </c>
      <c r="B45" s="52" t="s">
        <v>132</v>
      </c>
    </row>
    <row r="46" spans="1:2" x14ac:dyDescent="0.2">
      <c r="A46" s="55">
        <v>38988</v>
      </c>
      <c r="B46" s="52" t="s">
        <v>154</v>
      </c>
    </row>
    <row r="47" spans="1:2" x14ac:dyDescent="0.2">
      <c r="A47" s="55">
        <v>38988</v>
      </c>
      <c r="B47" s="52" t="s">
        <v>140</v>
      </c>
    </row>
    <row r="48" spans="1:2" x14ac:dyDescent="0.2">
      <c r="A48" s="55">
        <v>38988</v>
      </c>
      <c r="B48" s="52" t="s">
        <v>141</v>
      </c>
    </row>
    <row r="49" spans="1:2" x14ac:dyDescent="0.2">
      <c r="A49" s="55">
        <v>38988</v>
      </c>
      <c r="B49" s="52" t="s">
        <v>142</v>
      </c>
    </row>
    <row r="50" spans="1:2" x14ac:dyDescent="0.2">
      <c r="A50" s="55">
        <v>38988</v>
      </c>
      <c r="B50" s="52" t="s">
        <v>144</v>
      </c>
    </row>
    <row r="51" spans="1:2" x14ac:dyDescent="0.2">
      <c r="A51" s="55">
        <v>38988</v>
      </c>
      <c r="B51" s="52" t="s">
        <v>143</v>
      </c>
    </row>
    <row r="52" spans="1:2" x14ac:dyDescent="0.2">
      <c r="A52" s="55">
        <v>38988</v>
      </c>
      <c r="B52" s="52" t="s">
        <v>145</v>
      </c>
    </row>
    <row r="53" spans="1:2" x14ac:dyDescent="0.2">
      <c r="A53" s="55">
        <v>38988</v>
      </c>
      <c r="B53" s="52" t="s">
        <v>149</v>
      </c>
    </row>
    <row r="54" spans="1:2" x14ac:dyDescent="0.2">
      <c r="A54" s="55">
        <v>38988</v>
      </c>
      <c r="B54" s="52" t="s">
        <v>152</v>
      </c>
    </row>
    <row r="55" spans="1:2" x14ac:dyDescent="0.2">
      <c r="A55" s="55">
        <v>38989</v>
      </c>
      <c r="B55" s="52" t="s">
        <v>155</v>
      </c>
    </row>
    <row r="56" spans="1:2" ht="25.5" x14ac:dyDescent="0.2">
      <c r="A56" s="55">
        <v>38989</v>
      </c>
      <c r="B56" s="52" t="s">
        <v>151</v>
      </c>
    </row>
    <row r="57" spans="1:2" x14ac:dyDescent="0.2">
      <c r="A57" s="55">
        <v>39002</v>
      </c>
      <c r="B57" s="52" t="s">
        <v>159</v>
      </c>
    </row>
    <row r="58" spans="1:2" x14ac:dyDescent="0.2">
      <c r="A58" s="55">
        <v>39007</v>
      </c>
      <c r="B58" s="52" t="s">
        <v>163</v>
      </c>
    </row>
    <row r="59" spans="1:2" x14ac:dyDescent="0.2">
      <c r="A59" s="55">
        <v>39007</v>
      </c>
      <c r="B59" s="52" t="s">
        <v>164</v>
      </c>
    </row>
    <row r="60" spans="1:2" x14ac:dyDescent="0.2">
      <c r="A60" s="55">
        <v>39007</v>
      </c>
      <c r="B60" s="52" t="s">
        <v>176</v>
      </c>
    </row>
    <row r="61" spans="1:2" ht="25.5" x14ac:dyDescent="0.2">
      <c r="A61" s="55">
        <v>39008</v>
      </c>
      <c r="B61" s="52" t="s">
        <v>186</v>
      </c>
    </row>
    <row r="62" spans="1:2" x14ac:dyDescent="0.2">
      <c r="A62" s="55">
        <v>39008</v>
      </c>
      <c r="B62" s="52" t="s">
        <v>171</v>
      </c>
    </row>
    <row r="63" spans="1:2" x14ac:dyDescent="0.2">
      <c r="A63" s="55">
        <v>39008</v>
      </c>
      <c r="B63" s="52" t="s">
        <v>165</v>
      </c>
    </row>
    <row r="64" spans="1:2" ht="25.5" x14ac:dyDescent="0.2">
      <c r="A64" s="55">
        <v>39008</v>
      </c>
      <c r="B64" s="52" t="s">
        <v>177</v>
      </c>
    </row>
    <row r="65" spans="1:2" x14ac:dyDescent="0.2">
      <c r="A65" s="55">
        <v>39008</v>
      </c>
      <c r="B65" s="52" t="s">
        <v>175</v>
      </c>
    </row>
    <row r="66" spans="1:2" x14ac:dyDescent="0.2">
      <c r="A66" s="55">
        <v>39008</v>
      </c>
      <c r="B66" s="52" t="s">
        <v>184</v>
      </c>
    </row>
    <row r="67" spans="1:2" x14ac:dyDescent="0.2">
      <c r="A67" s="55">
        <v>39051</v>
      </c>
      <c r="B67" s="52" t="s">
        <v>190</v>
      </c>
    </row>
    <row r="68" spans="1:2" x14ac:dyDescent="0.2">
      <c r="A68" s="55">
        <v>39059</v>
      </c>
      <c r="B68" s="52" t="s">
        <v>191</v>
      </c>
    </row>
    <row r="69" spans="1:2" x14ac:dyDescent="0.2">
      <c r="A69" s="55">
        <v>39084</v>
      </c>
      <c r="B69" s="52" t="s">
        <v>193</v>
      </c>
    </row>
    <row r="70" spans="1:2" x14ac:dyDescent="0.2">
      <c r="A70" s="55">
        <v>39463</v>
      </c>
      <c r="B70" s="52" t="s">
        <v>194</v>
      </c>
    </row>
    <row r="71" spans="1:2" x14ac:dyDescent="0.2">
      <c r="A71" s="55">
        <v>39470</v>
      </c>
      <c r="B71" s="52" t="s">
        <v>195</v>
      </c>
    </row>
    <row r="72" spans="1:2" x14ac:dyDescent="0.2">
      <c r="A72" s="55">
        <v>39470</v>
      </c>
      <c r="B72" s="52" t="s">
        <v>196</v>
      </c>
    </row>
    <row r="73" spans="1:2" x14ac:dyDescent="0.2">
      <c r="A73" s="55">
        <v>39470</v>
      </c>
      <c r="B73" s="52" t="s">
        <v>197</v>
      </c>
    </row>
    <row r="74" spans="1:2" x14ac:dyDescent="0.2">
      <c r="A74" s="55">
        <v>39637</v>
      </c>
      <c r="B74" s="52" t="s">
        <v>204</v>
      </c>
    </row>
    <row r="75" spans="1:2" x14ac:dyDescent="0.2">
      <c r="A75" s="55">
        <v>39835</v>
      </c>
      <c r="B75" s="52" t="s">
        <v>205</v>
      </c>
    </row>
    <row r="76" spans="1:2" x14ac:dyDescent="0.2">
      <c r="A76" s="55">
        <v>40154</v>
      </c>
      <c r="B76" s="52" t="s">
        <v>206</v>
      </c>
    </row>
    <row r="77" spans="1:2" x14ac:dyDescent="0.2">
      <c r="A77" s="55">
        <v>40154</v>
      </c>
      <c r="B77" s="52" t="s">
        <v>207</v>
      </c>
    </row>
    <row r="78" spans="1:2" x14ac:dyDescent="0.2">
      <c r="A78" s="55">
        <v>40546</v>
      </c>
      <c r="B78" s="65" t="s">
        <v>208</v>
      </c>
    </row>
    <row r="79" spans="1:2" x14ac:dyDescent="0.2">
      <c r="A79" s="55">
        <v>40546</v>
      </c>
      <c r="B79" s="65" t="s">
        <v>209</v>
      </c>
    </row>
    <row r="80" spans="1:2" x14ac:dyDescent="0.2">
      <c r="A80" s="55">
        <v>41278</v>
      </c>
      <c r="B80" s="65" t="s">
        <v>210</v>
      </c>
    </row>
    <row r="81" spans="1:2" ht="25.5" x14ac:dyDescent="0.2">
      <c r="A81" s="55">
        <v>41388</v>
      </c>
      <c r="B81" s="69" t="s">
        <v>212</v>
      </c>
    </row>
    <row r="82" spans="1:2" s="68" customFormat="1" ht="25.5" x14ac:dyDescent="0.2">
      <c r="A82" s="55">
        <v>41388</v>
      </c>
      <c r="B82" s="69" t="s">
        <v>213</v>
      </c>
    </row>
    <row r="83" spans="1:2" s="68" customFormat="1" ht="25.5" x14ac:dyDescent="0.2">
      <c r="A83" s="55">
        <v>41388</v>
      </c>
      <c r="B83" s="69" t="s">
        <v>214</v>
      </c>
    </row>
    <row r="84" spans="1:2" s="70" customFormat="1" x14ac:dyDescent="0.2">
      <c r="A84" s="55">
        <v>41704</v>
      </c>
      <c r="B84" s="69" t="s">
        <v>215</v>
      </c>
    </row>
    <row r="85" spans="1:2" s="70" customFormat="1" x14ac:dyDescent="0.2">
      <c r="A85" s="55">
        <v>41704</v>
      </c>
      <c r="B85" s="69" t="s">
        <v>216</v>
      </c>
    </row>
    <row r="86" spans="1:2" s="68" customFormat="1" x14ac:dyDescent="0.2">
      <c r="A86" s="55">
        <v>42111</v>
      </c>
      <c r="B86" s="69" t="s">
        <v>221</v>
      </c>
    </row>
    <row r="87" spans="1:2" s="73" customFormat="1" x14ac:dyDescent="0.2">
      <c r="A87" s="55">
        <v>42111</v>
      </c>
      <c r="B87" s="69" t="s">
        <v>222</v>
      </c>
    </row>
    <row r="88" spans="1:2" s="74" customFormat="1" x14ac:dyDescent="0.2">
      <c r="A88" s="75">
        <v>42409</v>
      </c>
      <c r="B88" s="69" t="s">
        <v>223</v>
      </c>
    </row>
    <row r="89" spans="1:2" x14ac:dyDescent="0.2">
      <c r="A89" s="66"/>
    </row>
    <row r="90" spans="1:2" x14ac:dyDescent="0.2">
      <c r="A90" s="21" t="s">
        <v>112</v>
      </c>
    </row>
    <row r="91" spans="1:2" x14ac:dyDescent="0.2">
      <c r="B91" s="52" t="s">
        <v>113</v>
      </c>
    </row>
    <row r="95" spans="1:2" x14ac:dyDescent="0.2">
      <c r="A95" s="64" t="s">
        <v>198</v>
      </c>
    </row>
    <row r="96" spans="1:2" x14ac:dyDescent="0.2">
      <c r="B96" s="52" t="s">
        <v>202</v>
      </c>
    </row>
    <row r="97" spans="1:2" x14ac:dyDescent="0.2">
      <c r="A97" s="67">
        <f ca="1">TODAY()</f>
        <v>42789</v>
      </c>
      <c r="B97" s="69" t="s">
        <v>219</v>
      </c>
    </row>
    <row r="98" spans="1:2" ht="25.5" x14ac:dyDescent="0.2">
      <c r="B98" s="71" t="s">
        <v>220</v>
      </c>
    </row>
    <row r="99" spans="1:2" x14ac:dyDescent="0.2">
      <c r="B99" s="52" t="s">
        <v>199</v>
      </c>
    </row>
    <row r="100" spans="1:2" x14ac:dyDescent="0.2">
      <c r="B100" s="52" t="s">
        <v>200</v>
      </c>
    </row>
    <row r="101" spans="1:2" x14ac:dyDescent="0.2">
      <c r="B101" s="52" t="s">
        <v>203</v>
      </c>
    </row>
    <row r="102" spans="1:2" ht="25.5" x14ac:dyDescent="0.2">
      <c r="B102" s="52" t="s">
        <v>201</v>
      </c>
    </row>
    <row r="103" spans="1:2" ht="30.75" customHeight="1" x14ac:dyDescent="0.2">
      <c r="B103" s="72" t="s">
        <v>218</v>
      </c>
    </row>
    <row r="104" spans="1:2" ht="25.5" x14ac:dyDescent="0.2">
      <c r="B104" s="71" t="s">
        <v>217</v>
      </c>
    </row>
    <row r="109" spans="1:2" x14ac:dyDescent="0.2">
      <c r="B109" s="346">
        <v>42736</v>
      </c>
    </row>
  </sheetData>
  <phoneticPr fontId="9" type="noConversion"/>
  <pageMargins left="0.75" right="0.75" top="1" bottom="1" header="0.5" footer="0.5"/>
  <pageSetup orientation="portrait" r:id="rId1"/>
  <headerFooter alignWithMargins="0">
    <oddFooter>&amp;L&amp;8&amp;Z&amp;F - &amp;A&amp;R&amp;8&amp;D</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BY44"/>
  <sheetViews>
    <sheetView showGridLines="0" showRowColHeaders="0" tabSelected="1" workbookViewId="0">
      <selection activeCell="V21" sqref="V21:AB21"/>
    </sheetView>
  </sheetViews>
  <sheetFormatPr defaultColWidth="1.7109375" defaultRowHeight="15" customHeight="1" x14ac:dyDescent="0.15"/>
  <cols>
    <col min="1" max="1" width="2" style="1" bestFit="1" customWidth="1"/>
    <col min="2" max="16384" width="1.7109375" style="1"/>
  </cols>
  <sheetData>
    <row r="1" spans="1:77" ht="15.95" customHeight="1" x14ac:dyDescent="0.2">
      <c r="A1" s="11"/>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56" t="s">
        <v>166</v>
      </c>
      <c r="AF1" s="11"/>
      <c r="AG1" s="11"/>
      <c r="AH1" s="11"/>
      <c r="AI1" s="11"/>
      <c r="AJ1" s="11"/>
      <c r="AK1" s="11"/>
      <c r="AL1" s="11"/>
      <c r="AN1" s="11"/>
      <c r="AX1" s="150"/>
      <c r="AY1" s="151"/>
      <c r="AZ1" s="151"/>
      <c r="BA1" s="151"/>
      <c r="BB1" s="151"/>
      <c r="BC1" s="151"/>
      <c r="BD1" s="151"/>
      <c r="BE1" s="151"/>
      <c r="BF1" s="151"/>
      <c r="BG1" s="151"/>
      <c r="BH1" s="151"/>
      <c r="BI1" s="151"/>
      <c r="BJ1" s="151"/>
      <c r="BK1" s="151"/>
      <c r="BL1" s="151"/>
      <c r="BM1" s="151"/>
      <c r="BN1" s="151"/>
      <c r="BO1" s="151"/>
      <c r="BP1" s="151"/>
      <c r="BQ1" s="151"/>
      <c r="BR1" s="151"/>
      <c r="BS1" s="151"/>
      <c r="BT1" s="151"/>
      <c r="BU1" s="20"/>
      <c r="BV1" s="20"/>
      <c r="BW1" s="20"/>
      <c r="BX1" s="20"/>
      <c r="BY1" s="6" t="s">
        <v>51</v>
      </c>
    </row>
    <row r="2" spans="1:77" ht="20.100000000000001" customHeight="1" x14ac:dyDescent="0.2">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56" t="s">
        <v>178</v>
      </c>
      <c r="AF2" s="11"/>
      <c r="AG2" s="11"/>
      <c r="AH2" s="11"/>
      <c r="AI2" s="11"/>
      <c r="AJ2" s="11"/>
      <c r="AK2" s="11"/>
      <c r="AL2" s="11"/>
      <c r="AN2" s="11"/>
      <c r="AX2" s="150"/>
      <c r="AY2" s="151"/>
      <c r="AZ2" s="151"/>
      <c r="BA2" s="151"/>
      <c r="BB2" s="151"/>
      <c r="BC2" s="151"/>
      <c r="BD2" s="151"/>
      <c r="BE2" s="151"/>
      <c r="BF2" s="151"/>
      <c r="BG2" s="151"/>
      <c r="BH2" s="151"/>
      <c r="BI2" s="151"/>
      <c r="BJ2" s="151"/>
      <c r="BK2" s="151"/>
      <c r="BL2" s="151"/>
      <c r="BM2" s="151"/>
      <c r="BN2" s="151"/>
      <c r="BO2" s="151"/>
      <c r="BP2" s="151"/>
      <c r="BQ2" s="151"/>
      <c r="BR2" s="151"/>
      <c r="BS2" s="151"/>
      <c r="BT2" s="151"/>
      <c r="BU2" s="58"/>
      <c r="BV2" s="157"/>
      <c r="BW2" s="158"/>
      <c r="BX2" s="158"/>
      <c r="BY2" s="159"/>
    </row>
    <row r="3" spans="1:77" ht="20.100000000000001" customHeight="1" x14ac:dyDescent="0.2">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56" t="s">
        <v>169</v>
      </c>
      <c r="AF3" s="11"/>
      <c r="AG3" s="11"/>
      <c r="AH3" s="11"/>
      <c r="AI3" s="11"/>
      <c r="AJ3" s="11"/>
      <c r="AK3" s="11"/>
      <c r="AL3" s="11"/>
      <c r="AN3" s="11"/>
      <c r="AO3" s="152"/>
      <c r="AP3" s="153"/>
      <c r="AQ3" s="153"/>
      <c r="AR3" s="153"/>
      <c r="AS3" s="153"/>
      <c r="AT3" s="153"/>
      <c r="AU3" s="153"/>
      <c r="AV3" s="11"/>
      <c r="AW3" s="11"/>
      <c r="AX3" s="11"/>
      <c r="AY3" s="11"/>
      <c r="BL3" s="12" t="s">
        <v>170</v>
      </c>
      <c r="BM3" s="57"/>
      <c r="BN3" s="152"/>
      <c r="BO3" s="153"/>
      <c r="BP3" s="153"/>
      <c r="BQ3" s="153"/>
      <c r="BR3" s="153"/>
      <c r="BS3" s="153"/>
      <c r="BT3" s="153"/>
      <c r="BU3" s="58"/>
      <c r="BV3" s="160"/>
      <c r="BW3" s="161"/>
      <c r="BX3" s="161"/>
      <c r="BY3" s="162"/>
    </row>
    <row r="4" spans="1:77" ht="5.0999999999999996" customHeight="1" x14ac:dyDescent="0.15">
      <c r="A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BI4" s="11"/>
      <c r="BJ4" s="11"/>
      <c r="BK4" s="11"/>
      <c r="BL4" s="57"/>
      <c r="BM4" s="57"/>
      <c r="BN4" s="57"/>
      <c r="BO4" s="57"/>
      <c r="BP4" s="57"/>
      <c r="BQ4" s="57"/>
      <c r="BR4" s="20"/>
      <c r="BS4" s="20"/>
      <c r="BT4" s="20"/>
      <c r="BU4" s="20"/>
      <c r="BV4" s="20"/>
      <c r="BW4" s="20"/>
      <c r="BX4" s="20"/>
      <c r="BY4" s="57"/>
    </row>
    <row r="5" spans="1:77" ht="8.1" customHeight="1" x14ac:dyDescent="0.15">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row>
    <row r="6" spans="1:77" ht="15" customHeight="1" x14ac:dyDescent="0.2">
      <c r="A6" s="11"/>
      <c r="B6" s="232" t="s">
        <v>81</v>
      </c>
      <c r="C6" s="233"/>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c r="AH6" s="233"/>
      <c r="AI6" s="233"/>
      <c r="AJ6" s="233"/>
      <c r="AK6" s="233"/>
      <c r="AL6" s="233"/>
      <c r="AM6" s="233"/>
      <c r="AN6" s="233"/>
      <c r="AO6" s="233"/>
      <c r="AP6" s="233"/>
      <c r="AQ6" s="233"/>
      <c r="AR6" s="233"/>
      <c r="AS6" s="233"/>
      <c r="AT6" s="233"/>
      <c r="AU6" s="233"/>
      <c r="AV6" s="233"/>
      <c r="AW6" s="233"/>
      <c r="AX6" s="233"/>
      <c r="AY6" s="233"/>
      <c r="AZ6" s="233"/>
      <c r="BA6" s="233"/>
      <c r="BB6" s="233"/>
      <c r="BC6" s="233"/>
      <c r="BD6" s="233"/>
      <c r="BE6" s="233"/>
      <c r="BF6" s="233"/>
      <c r="BG6" s="233"/>
      <c r="BH6" s="233"/>
      <c r="BI6" s="233"/>
      <c r="BJ6" s="233"/>
      <c r="BK6" s="233"/>
      <c r="BL6" s="233"/>
      <c r="BM6" s="233"/>
      <c r="BN6" s="233"/>
      <c r="BO6" s="26"/>
      <c r="BP6" s="26"/>
      <c r="BQ6" s="118" t="s">
        <v>70</v>
      </c>
      <c r="BR6" s="118"/>
      <c r="BS6" s="118"/>
      <c r="BT6" s="118"/>
      <c r="BU6" s="118"/>
      <c r="BV6" s="118"/>
      <c r="BW6" s="118"/>
      <c r="BX6" s="118"/>
      <c r="BY6" s="119"/>
    </row>
    <row r="7" spans="1:77" ht="15" customHeight="1" x14ac:dyDescent="0.15">
      <c r="A7" s="11"/>
      <c r="B7" s="122" t="s">
        <v>18</v>
      </c>
      <c r="C7" s="123"/>
      <c r="D7" s="123"/>
      <c r="E7" s="123"/>
      <c r="F7" s="123"/>
      <c r="G7" s="123"/>
      <c r="H7" s="123"/>
      <c r="I7" s="123"/>
      <c r="J7" s="123"/>
      <c r="K7" s="123"/>
      <c r="L7" s="123"/>
      <c r="M7" s="123"/>
      <c r="N7" s="124"/>
      <c r="O7" s="243" t="s">
        <v>157</v>
      </c>
      <c r="P7" s="244"/>
      <c r="Q7" s="244"/>
      <c r="R7" s="244"/>
      <c r="S7" s="244"/>
      <c r="T7" s="244"/>
      <c r="U7" s="244"/>
      <c r="V7" s="134" t="s">
        <v>56</v>
      </c>
      <c r="W7" s="135"/>
      <c r="X7" s="135"/>
      <c r="Y7" s="135"/>
      <c r="Z7" s="135"/>
      <c r="AA7" s="135"/>
      <c r="AB7" s="135"/>
      <c r="AC7" s="135"/>
      <c r="AD7" s="135"/>
      <c r="AE7" s="135"/>
      <c r="AF7" s="135"/>
      <c r="AG7" s="135"/>
      <c r="AH7" s="135"/>
      <c r="AI7" s="135"/>
      <c r="AJ7" s="135"/>
      <c r="AK7" s="135"/>
      <c r="AL7" s="135"/>
      <c r="AM7" s="135"/>
      <c r="AN7" s="135"/>
      <c r="AO7" s="135"/>
      <c r="AP7" s="135"/>
      <c r="AQ7" s="135"/>
      <c r="AR7" s="135"/>
      <c r="AS7" s="135"/>
      <c r="AT7" s="135"/>
      <c r="AU7" s="135"/>
      <c r="AV7" s="135"/>
      <c r="AW7" s="135"/>
      <c r="AX7" s="135"/>
      <c r="AY7" s="135"/>
      <c r="AZ7" s="135"/>
      <c r="BA7" s="135"/>
      <c r="BB7" s="135"/>
      <c r="BC7" s="135"/>
      <c r="BD7" s="135"/>
      <c r="BE7" s="135"/>
      <c r="BF7" s="135"/>
      <c r="BG7" s="135"/>
      <c r="BH7" s="135"/>
      <c r="BI7" s="135"/>
      <c r="BJ7" s="135"/>
      <c r="BK7" s="135"/>
      <c r="BL7" s="135"/>
      <c r="BM7" s="135"/>
      <c r="BN7" s="135"/>
      <c r="BO7" s="135"/>
      <c r="BP7" s="135"/>
      <c r="BQ7" s="135"/>
      <c r="BR7" s="136"/>
      <c r="BS7" s="177" t="s">
        <v>57</v>
      </c>
      <c r="BT7" s="178"/>
      <c r="BU7" s="178"/>
      <c r="BV7" s="178"/>
      <c r="BW7" s="178"/>
      <c r="BX7" s="178"/>
      <c r="BY7" s="179"/>
    </row>
    <row r="8" spans="1:77" ht="10.5" customHeight="1" x14ac:dyDescent="0.15">
      <c r="A8" s="11"/>
      <c r="B8" s="125"/>
      <c r="C8" s="126"/>
      <c r="D8" s="126"/>
      <c r="E8" s="126"/>
      <c r="F8" s="126"/>
      <c r="G8" s="126"/>
      <c r="H8" s="126"/>
      <c r="I8" s="126"/>
      <c r="J8" s="126"/>
      <c r="K8" s="126"/>
      <c r="L8" s="126"/>
      <c r="M8" s="126"/>
      <c r="N8" s="127"/>
      <c r="O8" s="243"/>
      <c r="P8" s="244"/>
      <c r="Q8" s="244"/>
      <c r="R8" s="244"/>
      <c r="S8" s="244"/>
      <c r="T8" s="244"/>
      <c r="U8" s="244"/>
      <c r="V8" s="231" t="s">
        <v>36</v>
      </c>
      <c r="W8" s="176"/>
      <c r="X8" s="176"/>
      <c r="Y8" s="176"/>
      <c r="Z8" s="176"/>
      <c r="AA8" s="176"/>
      <c r="AB8" s="176"/>
      <c r="AC8" s="176" t="s">
        <v>37</v>
      </c>
      <c r="AD8" s="176"/>
      <c r="AE8" s="176"/>
      <c r="AF8" s="176"/>
      <c r="AG8" s="176"/>
      <c r="AH8" s="176"/>
      <c r="AI8" s="176"/>
      <c r="AJ8" s="176" t="s">
        <v>38</v>
      </c>
      <c r="AK8" s="176"/>
      <c r="AL8" s="176"/>
      <c r="AM8" s="176"/>
      <c r="AN8" s="176"/>
      <c r="AO8" s="176"/>
      <c r="AP8" s="176"/>
      <c r="AQ8" s="176" t="s">
        <v>39</v>
      </c>
      <c r="AR8" s="176"/>
      <c r="AS8" s="176"/>
      <c r="AT8" s="176"/>
      <c r="AU8" s="176"/>
      <c r="AV8" s="176"/>
      <c r="AW8" s="176"/>
      <c r="AX8" s="176" t="s">
        <v>40</v>
      </c>
      <c r="AY8" s="176"/>
      <c r="AZ8" s="176"/>
      <c r="BA8" s="176"/>
      <c r="BB8" s="176"/>
      <c r="BC8" s="176"/>
      <c r="BD8" s="176"/>
      <c r="BE8" s="176" t="s">
        <v>41</v>
      </c>
      <c r="BF8" s="176"/>
      <c r="BG8" s="176"/>
      <c r="BH8" s="176"/>
      <c r="BI8" s="176"/>
      <c r="BJ8" s="176"/>
      <c r="BK8" s="176"/>
      <c r="BL8" s="176" t="s">
        <v>42</v>
      </c>
      <c r="BM8" s="176"/>
      <c r="BN8" s="176"/>
      <c r="BO8" s="176"/>
      <c r="BP8" s="176"/>
      <c r="BQ8" s="176"/>
      <c r="BR8" s="186"/>
      <c r="BS8" s="180"/>
      <c r="BT8" s="181"/>
      <c r="BU8" s="181"/>
      <c r="BV8" s="181"/>
      <c r="BW8" s="181"/>
      <c r="BX8" s="181"/>
      <c r="BY8" s="182"/>
    </row>
    <row r="9" spans="1:77" ht="15" customHeight="1" x14ac:dyDescent="0.15">
      <c r="A9" s="11"/>
      <c r="B9" s="128"/>
      <c r="C9" s="129"/>
      <c r="D9" s="129"/>
      <c r="E9" s="129"/>
      <c r="F9" s="129"/>
      <c r="G9" s="129"/>
      <c r="H9" s="129"/>
      <c r="I9" s="129"/>
      <c r="J9" s="129"/>
      <c r="K9" s="129"/>
      <c r="L9" s="129"/>
      <c r="M9" s="129"/>
      <c r="N9" s="130"/>
      <c r="O9" s="244"/>
      <c r="P9" s="244"/>
      <c r="Q9" s="244"/>
      <c r="R9" s="244"/>
      <c r="S9" s="244"/>
      <c r="T9" s="244"/>
      <c r="U9" s="244"/>
      <c r="V9" s="137" t="str">
        <f>IF(ISBLANK(DepartDate),"",DepartDate)</f>
        <v/>
      </c>
      <c r="W9" s="138"/>
      <c r="X9" s="138"/>
      <c r="Y9" s="138"/>
      <c r="Z9" s="138"/>
      <c r="AA9" s="138"/>
      <c r="AB9" s="138"/>
      <c r="AC9" s="154" t="str">
        <f>IF(ISBLANK(DepartDate),"",IF(V9+1&gt;ReturnDate,"",V9+1))</f>
        <v/>
      </c>
      <c r="AD9" s="155"/>
      <c r="AE9" s="155"/>
      <c r="AF9" s="155"/>
      <c r="AG9" s="155"/>
      <c r="AH9" s="155"/>
      <c r="AI9" s="156"/>
      <c r="AJ9" s="154" t="str">
        <f>IF(ISBLANK(DepartDate),"",IF(V9+2&gt;ReturnDate,"",AC9+1))</f>
        <v/>
      </c>
      <c r="AK9" s="155"/>
      <c r="AL9" s="155"/>
      <c r="AM9" s="155"/>
      <c r="AN9" s="155"/>
      <c r="AO9" s="155"/>
      <c r="AP9" s="156"/>
      <c r="AQ9" s="154" t="str">
        <f>IF(ISBLANK(DepartDate),"",IF(V9+3&gt;ReturnDate,"",AJ9+1))</f>
        <v/>
      </c>
      <c r="AR9" s="155"/>
      <c r="AS9" s="155"/>
      <c r="AT9" s="155"/>
      <c r="AU9" s="155"/>
      <c r="AV9" s="155"/>
      <c r="AW9" s="156"/>
      <c r="AX9" s="154" t="str">
        <f>IF(ISBLANK(DepartDate),"",IF(V9+4&gt;ReturnDate,"",AQ9+1))</f>
        <v/>
      </c>
      <c r="AY9" s="155"/>
      <c r="AZ9" s="155"/>
      <c r="BA9" s="155"/>
      <c r="BB9" s="155"/>
      <c r="BC9" s="155"/>
      <c r="BD9" s="156"/>
      <c r="BE9" s="154" t="str">
        <f>IF(ISBLANK(DepartDate),"",IF(V9+5&gt;ReturnDate,"",AX9+1))</f>
        <v/>
      </c>
      <c r="BF9" s="155"/>
      <c r="BG9" s="155"/>
      <c r="BH9" s="155"/>
      <c r="BI9" s="155"/>
      <c r="BJ9" s="155"/>
      <c r="BK9" s="156"/>
      <c r="BL9" s="154" t="str">
        <f>IF(ISBLANK(DepartDate),"",IF(V9+6&gt;ReturnDate,"",BE9+1))</f>
        <v/>
      </c>
      <c r="BM9" s="155"/>
      <c r="BN9" s="155"/>
      <c r="BO9" s="155"/>
      <c r="BP9" s="155"/>
      <c r="BQ9" s="155"/>
      <c r="BR9" s="156"/>
      <c r="BS9" s="183"/>
      <c r="BT9" s="184"/>
      <c r="BU9" s="184"/>
      <c r="BV9" s="184"/>
      <c r="BW9" s="184"/>
      <c r="BX9" s="184"/>
      <c r="BY9" s="185"/>
    </row>
    <row r="10" spans="1:77" ht="15" customHeight="1" x14ac:dyDescent="0.2">
      <c r="A10" s="11"/>
      <c r="B10" s="187" t="s">
        <v>55</v>
      </c>
      <c r="C10" s="188"/>
      <c r="D10" s="188"/>
      <c r="E10" s="188"/>
      <c r="F10" s="188"/>
      <c r="G10" s="188"/>
      <c r="H10" s="188"/>
      <c r="I10" s="188"/>
      <c r="J10" s="188"/>
      <c r="K10" s="188"/>
      <c r="L10" s="188"/>
      <c r="M10" s="188"/>
      <c r="N10" s="189"/>
      <c r="O10" s="165"/>
      <c r="P10" s="166"/>
      <c r="Q10" s="166"/>
      <c r="R10" s="166"/>
      <c r="S10" s="166"/>
      <c r="T10" s="166"/>
      <c r="U10" s="167"/>
      <c r="V10" s="169"/>
      <c r="W10" s="139"/>
      <c r="X10" s="139"/>
      <c r="Y10" s="139"/>
      <c r="Z10" s="139"/>
      <c r="AA10" s="139"/>
      <c r="AB10" s="139"/>
      <c r="AC10" s="139"/>
      <c r="AD10" s="139"/>
      <c r="AE10" s="139"/>
      <c r="AF10" s="139"/>
      <c r="AG10" s="139"/>
      <c r="AH10" s="139"/>
      <c r="AI10" s="139"/>
      <c r="AJ10" s="139"/>
      <c r="AK10" s="139"/>
      <c r="AL10" s="139"/>
      <c r="AM10" s="139"/>
      <c r="AN10" s="139"/>
      <c r="AO10" s="139"/>
      <c r="AP10" s="139"/>
      <c r="AQ10" s="139"/>
      <c r="AR10" s="139"/>
      <c r="AS10" s="139"/>
      <c r="AT10" s="139"/>
      <c r="AU10" s="139"/>
      <c r="AV10" s="139"/>
      <c r="AW10" s="139"/>
      <c r="AX10" s="139"/>
      <c r="AY10" s="139"/>
      <c r="AZ10" s="139"/>
      <c r="BA10" s="139"/>
      <c r="BB10" s="139"/>
      <c r="BC10" s="139"/>
      <c r="BD10" s="139"/>
      <c r="BE10" s="139"/>
      <c r="BF10" s="139"/>
      <c r="BG10" s="139"/>
      <c r="BH10" s="139"/>
      <c r="BI10" s="139"/>
      <c r="BJ10" s="139"/>
      <c r="BK10" s="139"/>
      <c r="BL10" s="139"/>
      <c r="BM10" s="139"/>
      <c r="BN10" s="139"/>
      <c r="BO10" s="139"/>
      <c r="BP10" s="139"/>
      <c r="BQ10" s="139"/>
      <c r="BR10" s="140"/>
      <c r="BS10" s="131">
        <f>ROUND(SUM(V10:BR10),2)</f>
        <v>0</v>
      </c>
      <c r="BT10" s="132"/>
      <c r="BU10" s="132"/>
      <c r="BV10" s="132"/>
      <c r="BW10" s="132"/>
      <c r="BX10" s="132"/>
      <c r="BY10" s="133"/>
    </row>
    <row r="11" spans="1:77" ht="15" customHeight="1" x14ac:dyDescent="0.15">
      <c r="A11" s="11"/>
      <c r="B11" s="175" t="s">
        <v>25</v>
      </c>
      <c r="C11" s="173"/>
      <c r="D11" s="173"/>
      <c r="E11" s="173"/>
      <c r="F11" s="173"/>
      <c r="G11" s="173"/>
      <c r="H11" s="173"/>
      <c r="I11" s="173"/>
      <c r="J11" s="173"/>
      <c r="K11" s="173"/>
      <c r="L11" s="173"/>
      <c r="M11" s="173"/>
      <c r="N11" s="173"/>
      <c r="O11" s="163"/>
      <c r="P11" s="141"/>
      <c r="Q11" s="141"/>
      <c r="R11" s="141"/>
      <c r="S11" s="141"/>
      <c r="T11" s="141"/>
      <c r="U11" s="164"/>
      <c r="V11" s="168"/>
      <c r="W11" s="141"/>
      <c r="X11" s="141"/>
      <c r="Y11" s="141"/>
      <c r="Z11" s="141"/>
      <c r="AA11" s="141"/>
      <c r="AB11" s="141"/>
      <c r="AC11" s="141"/>
      <c r="AD11" s="141"/>
      <c r="AE11" s="141"/>
      <c r="AF11" s="141"/>
      <c r="AG11" s="141"/>
      <c r="AH11" s="141"/>
      <c r="AI11" s="141"/>
      <c r="AJ11" s="141"/>
      <c r="AK11" s="141"/>
      <c r="AL11" s="141"/>
      <c r="AM11" s="141"/>
      <c r="AN11" s="141"/>
      <c r="AO11" s="141"/>
      <c r="AP11" s="141"/>
      <c r="AQ11" s="141"/>
      <c r="AR11" s="141"/>
      <c r="AS11" s="141"/>
      <c r="AT11" s="141"/>
      <c r="AU11" s="141"/>
      <c r="AV11" s="141"/>
      <c r="AW11" s="141"/>
      <c r="AX11" s="141"/>
      <c r="AY11" s="141"/>
      <c r="AZ11" s="141"/>
      <c r="BA11" s="141"/>
      <c r="BB11" s="141"/>
      <c r="BC11" s="141"/>
      <c r="BD11" s="141"/>
      <c r="BE11" s="141"/>
      <c r="BF11" s="141"/>
      <c r="BG11" s="141"/>
      <c r="BH11" s="141"/>
      <c r="BI11" s="141"/>
      <c r="BJ11" s="141"/>
      <c r="BK11" s="141"/>
      <c r="BL11" s="141"/>
      <c r="BM11" s="141"/>
      <c r="BN11" s="141"/>
      <c r="BO11" s="141"/>
      <c r="BP11" s="141"/>
      <c r="BQ11" s="141"/>
      <c r="BR11" s="142"/>
      <c r="BS11" s="131">
        <f t="shared" ref="BS11:BS20" si="0">ROUND(SUM(V11:BR11),2)</f>
        <v>0</v>
      </c>
      <c r="BT11" s="132"/>
      <c r="BU11" s="132"/>
      <c r="BV11" s="132"/>
      <c r="BW11" s="132"/>
      <c r="BX11" s="132"/>
      <c r="BY11" s="133"/>
    </row>
    <row r="12" spans="1:77" ht="15" customHeight="1" x14ac:dyDescent="0.15">
      <c r="A12" s="11"/>
      <c r="B12" s="175" t="s">
        <v>23</v>
      </c>
      <c r="C12" s="173"/>
      <c r="D12" s="173"/>
      <c r="E12" s="173"/>
      <c r="F12" s="173"/>
      <c r="G12" s="173"/>
      <c r="H12" s="173"/>
      <c r="I12" s="173"/>
      <c r="J12" s="173"/>
      <c r="K12" s="173"/>
      <c r="L12" s="173"/>
      <c r="M12" s="173"/>
      <c r="N12" s="173"/>
      <c r="O12" s="163"/>
      <c r="P12" s="141"/>
      <c r="Q12" s="141"/>
      <c r="R12" s="141"/>
      <c r="S12" s="141"/>
      <c r="T12" s="141"/>
      <c r="U12" s="164"/>
      <c r="V12" s="168"/>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1"/>
      <c r="AU12" s="141"/>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2"/>
      <c r="BS12" s="131">
        <f>ROUND(SUM(V12:BR12),2)</f>
        <v>0</v>
      </c>
      <c r="BT12" s="132"/>
      <c r="BU12" s="132"/>
      <c r="BV12" s="132"/>
      <c r="BW12" s="132"/>
      <c r="BX12" s="132"/>
      <c r="BY12" s="133"/>
    </row>
    <row r="13" spans="1:77" ht="15" customHeight="1" x14ac:dyDescent="0.15">
      <c r="A13" s="11"/>
      <c r="B13" s="175" t="s">
        <v>54</v>
      </c>
      <c r="C13" s="173"/>
      <c r="D13" s="173"/>
      <c r="E13" s="173"/>
      <c r="F13" s="173"/>
      <c r="G13" s="173"/>
      <c r="H13" s="173"/>
      <c r="I13" s="173"/>
      <c r="J13" s="173"/>
      <c r="K13" s="173"/>
      <c r="L13" s="173"/>
      <c r="M13" s="173"/>
      <c r="N13" s="173"/>
      <c r="O13" s="163"/>
      <c r="P13" s="141"/>
      <c r="Q13" s="141"/>
      <c r="R13" s="141"/>
      <c r="S13" s="141"/>
      <c r="T13" s="141"/>
      <c r="U13" s="164"/>
      <c r="V13" s="168"/>
      <c r="W13" s="141"/>
      <c r="X13" s="141"/>
      <c r="Y13" s="141"/>
      <c r="Z13" s="141"/>
      <c r="AA13" s="141"/>
      <c r="AB13" s="141"/>
      <c r="AC13" s="141"/>
      <c r="AD13" s="141"/>
      <c r="AE13" s="141"/>
      <c r="AF13" s="141"/>
      <c r="AG13" s="141"/>
      <c r="AH13" s="141"/>
      <c r="AI13" s="141"/>
      <c r="AJ13" s="141"/>
      <c r="AK13" s="141"/>
      <c r="AL13" s="141"/>
      <c r="AM13" s="141"/>
      <c r="AN13" s="141"/>
      <c r="AO13" s="141"/>
      <c r="AP13" s="141"/>
      <c r="AQ13" s="141"/>
      <c r="AR13" s="141"/>
      <c r="AS13" s="141"/>
      <c r="AT13" s="141"/>
      <c r="AU13" s="141"/>
      <c r="AV13" s="141"/>
      <c r="AW13" s="141"/>
      <c r="AX13" s="141"/>
      <c r="AY13" s="141"/>
      <c r="AZ13" s="141"/>
      <c r="BA13" s="141"/>
      <c r="BB13" s="141"/>
      <c r="BC13" s="141"/>
      <c r="BD13" s="141"/>
      <c r="BE13" s="141"/>
      <c r="BF13" s="141"/>
      <c r="BG13" s="141"/>
      <c r="BH13" s="141"/>
      <c r="BI13" s="141"/>
      <c r="BJ13" s="141"/>
      <c r="BK13" s="141"/>
      <c r="BL13" s="141"/>
      <c r="BM13" s="141"/>
      <c r="BN13" s="141"/>
      <c r="BO13" s="141"/>
      <c r="BP13" s="141"/>
      <c r="BQ13" s="141"/>
      <c r="BR13" s="142"/>
      <c r="BS13" s="131">
        <f>ROUND(SUM(V13:BR13),2)</f>
        <v>0</v>
      </c>
      <c r="BT13" s="132"/>
      <c r="BU13" s="132"/>
      <c r="BV13" s="132"/>
      <c r="BW13" s="132"/>
      <c r="BX13" s="132"/>
      <c r="BY13" s="133"/>
    </row>
    <row r="14" spans="1:77" ht="15" customHeight="1" x14ac:dyDescent="0.15">
      <c r="A14" s="11"/>
      <c r="B14" s="175" t="s">
        <v>19</v>
      </c>
      <c r="C14" s="173"/>
      <c r="D14" s="173"/>
      <c r="E14" s="173"/>
      <c r="F14" s="173"/>
      <c r="G14" s="173"/>
      <c r="H14" s="173"/>
      <c r="I14" s="173"/>
      <c r="J14" s="173"/>
      <c r="K14" s="173"/>
      <c r="L14" s="173"/>
      <c r="M14" s="173"/>
      <c r="N14" s="173"/>
      <c r="O14" s="163"/>
      <c r="P14" s="141"/>
      <c r="Q14" s="141"/>
      <c r="R14" s="141"/>
      <c r="S14" s="141"/>
      <c r="T14" s="141"/>
      <c r="U14" s="164"/>
      <c r="V14" s="168"/>
      <c r="W14" s="141"/>
      <c r="X14" s="141"/>
      <c r="Y14" s="141"/>
      <c r="Z14" s="141"/>
      <c r="AA14" s="141"/>
      <c r="AB14" s="141"/>
      <c r="AC14" s="141"/>
      <c r="AD14" s="141"/>
      <c r="AE14" s="141"/>
      <c r="AF14" s="141"/>
      <c r="AG14" s="141"/>
      <c r="AH14" s="141"/>
      <c r="AI14" s="141"/>
      <c r="AJ14" s="141"/>
      <c r="AK14" s="141"/>
      <c r="AL14" s="141"/>
      <c r="AM14" s="141"/>
      <c r="AN14" s="141"/>
      <c r="AO14" s="141"/>
      <c r="AP14" s="141"/>
      <c r="AQ14" s="141"/>
      <c r="AR14" s="141"/>
      <c r="AS14" s="141"/>
      <c r="AT14" s="141"/>
      <c r="AU14" s="141"/>
      <c r="AV14" s="141"/>
      <c r="AW14" s="141"/>
      <c r="AX14" s="141"/>
      <c r="AY14" s="141"/>
      <c r="AZ14" s="141"/>
      <c r="BA14" s="141"/>
      <c r="BB14" s="141"/>
      <c r="BC14" s="141"/>
      <c r="BD14" s="141"/>
      <c r="BE14" s="141"/>
      <c r="BF14" s="141"/>
      <c r="BG14" s="141"/>
      <c r="BH14" s="141"/>
      <c r="BI14" s="141"/>
      <c r="BJ14" s="141"/>
      <c r="BK14" s="141"/>
      <c r="BL14" s="141"/>
      <c r="BM14" s="141"/>
      <c r="BN14" s="141"/>
      <c r="BO14" s="141"/>
      <c r="BP14" s="141"/>
      <c r="BQ14" s="141"/>
      <c r="BR14" s="142"/>
      <c r="BS14" s="131">
        <f>ROUND(SUM(V14:BR14),2)</f>
        <v>0</v>
      </c>
      <c r="BT14" s="132"/>
      <c r="BU14" s="132"/>
      <c r="BV14" s="132"/>
      <c r="BW14" s="132"/>
      <c r="BX14" s="132"/>
      <c r="BY14" s="133"/>
    </row>
    <row r="15" spans="1:77" ht="15" customHeight="1" x14ac:dyDescent="0.15">
      <c r="A15" s="11"/>
      <c r="B15" s="175" t="s">
        <v>24</v>
      </c>
      <c r="C15" s="173"/>
      <c r="D15" s="173"/>
      <c r="E15" s="173"/>
      <c r="F15" s="173"/>
      <c r="G15" s="173"/>
      <c r="H15" s="173"/>
      <c r="I15" s="173"/>
      <c r="J15" s="173"/>
      <c r="K15" s="173"/>
      <c r="L15" s="173"/>
      <c r="M15" s="173"/>
      <c r="N15" s="173"/>
      <c r="O15" s="163"/>
      <c r="P15" s="141"/>
      <c r="Q15" s="141"/>
      <c r="R15" s="141"/>
      <c r="S15" s="141"/>
      <c r="T15" s="141"/>
      <c r="U15" s="164"/>
      <c r="V15" s="168"/>
      <c r="W15" s="141"/>
      <c r="X15" s="141"/>
      <c r="Y15" s="141"/>
      <c r="Z15" s="141"/>
      <c r="AA15" s="141"/>
      <c r="AB15" s="141"/>
      <c r="AC15" s="141"/>
      <c r="AD15" s="141"/>
      <c r="AE15" s="141"/>
      <c r="AF15" s="141"/>
      <c r="AG15" s="141"/>
      <c r="AH15" s="141"/>
      <c r="AI15" s="141"/>
      <c r="AJ15" s="141"/>
      <c r="AK15" s="141"/>
      <c r="AL15" s="141"/>
      <c r="AM15" s="141"/>
      <c r="AN15" s="141"/>
      <c r="AO15" s="141"/>
      <c r="AP15" s="141"/>
      <c r="AQ15" s="141"/>
      <c r="AR15" s="141"/>
      <c r="AS15" s="141"/>
      <c r="AT15" s="141"/>
      <c r="AU15" s="141"/>
      <c r="AV15" s="141"/>
      <c r="AW15" s="141"/>
      <c r="AX15" s="141"/>
      <c r="AY15" s="141"/>
      <c r="AZ15" s="141"/>
      <c r="BA15" s="141"/>
      <c r="BB15" s="141"/>
      <c r="BC15" s="141"/>
      <c r="BD15" s="141"/>
      <c r="BE15" s="141"/>
      <c r="BF15" s="141"/>
      <c r="BG15" s="141"/>
      <c r="BH15" s="141"/>
      <c r="BI15" s="141"/>
      <c r="BJ15" s="141"/>
      <c r="BK15" s="141"/>
      <c r="BL15" s="141"/>
      <c r="BM15" s="141"/>
      <c r="BN15" s="141"/>
      <c r="BO15" s="141"/>
      <c r="BP15" s="141"/>
      <c r="BQ15" s="141"/>
      <c r="BR15" s="142"/>
      <c r="BS15" s="131">
        <f t="shared" si="0"/>
        <v>0</v>
      </c>
      <c r="BT15" s="132"/>
      <c r="BU15" s="132"/>
      <c r="BV15" s="132"/>
      <c r="BW15" s="132"/>
      <c r="BX15" s="132"/>
      <c r="BY15" s="133"/>
    </row>
    <row r="16" spans="1:77" ht="15" customHeight="1" x14ac:dyDescent="0.15">
      <c r="A16" s="11"/>
      <c r="B16" s="234" t="s">
        <v>85</v>
      </c>
      <c r="C16" s="235"/>
      <c r="D16" s="235"/>
      <c r="E16" s="236"/>
      <c r="F16" s="172" t="s">
        <v>20</v>
      </c>
      <c r="G16" s="173"/>
      <c r="H16" s="173"/>
      <c r="I16" s="173"/>
      <c r="J16" s="173"/>
      <c r="K16" s="173"/>
      <c r="L16" s="173"/>
      <c r="M16" s="173"/>
      <c r="N16" s="173"/>
      <c r="O16" s="163"/>
      <c r="P16" s="141"/>
      <c r="Q16" s="141"/>
      <c r="R16" s="141"/>
      <c r="S16" s="141"/>
      <c r="T16" s="141"/>
      <c r="U16" s="164"/>
      <c r="V16" s="168"/>
      <c r="W16" s="141"/>
      <c r="X16" s="141"/>
      <c r="Y16" s="141"/>
      <c r="Z16" s="141"/>
      <c r="AA16" s="141"/>
      <c r="AB16" s="141"/>
      <c r="AC16" s="141"/>
      <c r="AD16" s="141"/>
      <c r="AE16" s="141"/>
      <c r="AF16" s="141"/>
      <c r="AG16" s="141"/>
      <c r="AH16" s="141"/>
      <c r="AI16" s="141"/>
      <c r="AJ16" s="141"/>
      <c r="AK16" s="141"/>
      <c r="AL16" s="141"/>
      <c r="AM16" s="141"/>
      <c r="AN16" s="141"/>
      <c r="AO16" s="141"/>
      <c r="AP16" s="141"/>
      <c r="AQ16" s="141"/>
      <c r="AR16" s="141"/>
      <c r="AS16" s="141"/>
      <c r="AT16" s="141"/>
      <c r="AU16" s="141"/>
      <c r="AV16" s="141"/>
      <c r="AW16" s="141"/>
      <c r="AX16" s="141"/>
      <c r="AY16" s="141"/>
      <c r="AZ16" s="141"/>
      <c r="BA16" s="141"/>
      <c r="BB16" s="141"/>
      <c r="BC16" s="141"/>
      <c r="BD16" s="141"/>
      <c r="BE16" s="141"/>
      <c r="BF16" s="141"/>
      <c r="BG16" s="141"/>
      <c r="BH16" s="141"/>
      <c r="BI16" s="141"/>
      <c r="BJ16" s="141"/>
      <c r="BK16" s="141"/>
      <c r="BL16" s="141"/>
      <c r="BM16" s="141"/>
      <c r="BN16" s="141"/>
      <c r="BO16" s="141"/>
      <c r="BP16" s="141"/>
      <c r="BQ16" s="141"/>
      <c r="BR16" s="142"/>
      <c r="BS16" s="131">
        <f t="shared" si="0"/>
        <v>0</v>
      </c>
      <c r="BT16" s="132"/>
      <c r="BU16" s="132"/>
      <c r="BV16" s="132"/>
      <c r="BW16" s="132"/>
      <c r="BX16" s="132"/>
      <c r="BY16" s="133"/>
    </row>
    <row r="17" spans="1:77" ht="15" customHeight="1" x14ac:dyDescent="0.15">
      <c r="A17" s="11"/>
      <c r="B17" s="237"/>
      <c r="C17" s="238"/>
      <c r="D17" s="238"/>
      <c r="E17" s="239"/>
      <c r="F17" s="172" t="s">
        <v>21</v>
      </c>
      <c r="G17" s="173"/>
      <c r="H17" s="173"/>
      <c r="I17" s="173"/>
      <c r="J17" s="173"/>
      <c r="K17" s="173"/>
      <c r="L17" s="173"/>
      <c r="M17" s="173"/>
      <c r="N17" s="173"/>
      <c r="O17" s="163"/>
      <c r="P17" s="141"/>
      <c r="Q17" s="141"/>
      <c r="R17" s="141"/>
      <c r="S17" s="141"/>
      <c r="T17" s="141"/>
      <c r="U17" s="164"/>
      <c r="V17" s="168"/>
      <c r="W17" s="141"/>
      <c r="X17" s="141"/>
      <c r="Y17" s="141"/>
      <c r="Z17" s="141"/>
      <c r="AA17" s="141"/>
      <c r="AB17" s="141"/>
      <c r="AC17" s="141"/>
      <c r="AD17" s="141"/>
      <c r="AE17" s="141"/>
      <c r="AF17" s="141"/>
      <c r="AG17" s="141"/>
      <c r="AH17" s="141"/>
      <c r="AI17" s="141"/>
      <c r="AJ17" s="141"/>
      <c r="AK17" s="141"/>
      <c r="AL17" s="141"/>
      <c r="AM17" s="141"/>
      <c r="AN17" s="141"/>
      <c r="AO17" s="141"/>
      <c r="AP17" s="141"/>
      <c r="AQ17" s="141"/>
      <c r="AR17" s="141"/>
      <c r="AS17" s="141"/>
      <c r="AT17" s="141"/>
      <c r="AU17" s="141"/>
      <c r="AV17" s="141"/>
      <c r="AW17" s="141"/>
      <c r="AX17" s="141"/>
      <c r="AY17" s="141"/>
      <c r="AZ17" s="141"/>
      <c r="BA17" s="141"/>
      <c r="BB17" s="141"/>
      <c r="BC17" s="141"/>
      <c r="BD17" s="141"/>
      <c r="BE17" s="141"/>
      <c r="BF17" s="141"/>
      <c r="BG17" s="141"/>
      <c r="BH17" s="141"/>
      <c r="BI17" s="141"/>
      <c r="BJ17" s="141"/>
      <c r="BK17" s="141"/>
      <c r="BL17" s="141"/>
      <c r="BM17" s="141"/>
      <c r="BN17" s="141"/>
      <c r="BO17" s="141"/>
      <c r="BP17" s="141"/>
      <c r="BQ17" s="141"/>
      <c r="BR17" s="142"/>
      <c r="BS17" s="131">
        <f>ROUND(SUM(V17:BR17),2)</f>
        <v>0</v>
      </c>
      <c r="BT17" s="132"/>
      <c r="BU17" s="132"/>
      <c r="BV17" s="132"/>
      <c r="BW17" s="132"/>
      <c r="BX17" s="132"/>
      <c r="BY17" s="133"/>
    </row>
    <row r="18" spans="1:77" ht="15" customHeight="1" x14ac:dyDescent="0.15">
      <c r="A18" s="11"/>
      <c r="B18" s="240"/>
      <c r="C18" s="241"/>
      <c r="D18" s="241"/>
      <c r="E18" s="242"/>
      <c r="F18" s="172" t="s">
        <v>22</v>
      </c>
      <c r="G18" s="173"/>
      <c r="H18" s="173"/>
      <c r="I18" s="173"/>
      <c r="J18" s="173"/>
      <c r="K18" s="173"/>
      <c r="L18" s="173"/>
      <c r="M18" s="173"/>
      <c r="N18" s="173"/>
      <c r="O18" s="163"/>
      <c r="P18" s="141"/>
      <c r="Q18" s="141"/>
      <c r="R18" s="141"/>
      <c r="S18" s="141"/>
      <c r="T18" s="141"/>
      <c r="U18" s="164"/>
      <c r="V18" s="168"/>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1"/>
      <c r="BA18" s="141"/>
      <c r="BB18" s="141"/>
      <c r="BC18" s="141"/>
      <c r="BD18" s="141"/>
      <c r="BE18" s="141"/>
      <c r="BF18" s="141"/>
      <c r="BG18" s="141"/>
      <c r="BH18" s="141"/>
      <c r="BI18" s="141"/>
      <c r="BJ18" s="141"/>
      <c r="BK18" s="141"/>
      <c r="BL18" s="141"/>
      <c r="BM18" s="141"/>
      <c r="BN18" s="141"/>
      <c r="BO18" s="141"/>
      <c r="BP18" s="141"/>
      <c r="BQ18" s="141"/>
      <c r="BR18" s="142"/>
      <c r="BS18" s="131">
        <f t="shared" si="0"/>
        <v>0</v>
      </c>
      <c r="BT18" s="132"/>
      <c r="BU18" s="132"/>
      <c r="BV18" s="132"/>
      <c r="BW18" s="132"/>
      <c r="BX18" s="132"/>
      <c r="BY18" s="133"/>
    </row>
    <row r="19" spans="1:77" ht="15" customHeight="1" x14ac:dyDescent="0.2">
      <c r="A19" s="11"/>
      <c r="B19" s="193" t="s">
        <v>117</v>
      </c>
      <c r="C19" s="194"/>
      <c r="D19" s="194"/>
      <c r="E19" s="194"/>
      <c r="F19" s="194"/>
      <c r="G19" s="194"/>
      <c r="H19" s="194"/>
      <c r="I19" s="194"/>
      <c r="J19" s="194"/>
      <c r="K19" s="194"/>
      <c r="L19" s="194"/>
      <c r="M19" s="194"/>
      <c r="N19" s="195"/>
      <c r="O19" s="163"/>
      <c r="P19" s="141"/>
      <c r="Q19" s="141"/>
      <c r="R19" s="141"/>
      <c r="S19" s="141"/>
      <c r="T19" s="141"/>
      <c r="U19" s="164"/>
      <c r="V19" s="168"/>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1"/>
      <c r="BA19" s="141"/>
      <c r="BB19" s="141"/>
      <c r="BC19" s="141"/>
      <c r="BD19" s="141"/>
      <c r="BE19" s="141"/>
      <c r="BF19" s="141"/>
      <c r="BG19" s="141"/>
      <c r="BH19" s="141"/>
      <c r="BI19" s="141"/>
      <c r="BJ19" s="141"/>
      <c r="BK19" s="141"/>
      <c r="BL19" s="141"/>
      <c r="BM19" s="141"/>
      <c r="BN19" s="141"/>
      <c r="BO19" s="141"/>
      <c r="BP19" s="141"/>
      <c r="BQ19" s="141"/>
      <c r="BR19" s="142"/>
      <c r="BS19" s="131">
        <f>ROUND(SUM(V19:BR19),2)</f>
        <v>0</v>
      </c>
      <c r="BT19" s="132"/>
      <c r="BU19" s="132"/>
      <c r="BV19" s="132"/>
      <c r="BW19" s="132"/>
      <c r="BX19" s="132"/>
      <c r="BY19" s="133"/>
    </row>
    <row r="20" spans="1:77" ht="15" customHeight="1" x14ac:dyDescent="0.2">
      <c r="A20" s="11"/>
      <c r="B20" s="193" t="s">
        <v>53</v>
      </c>
      <c r="C20" s="194"/>
      <c r="D20" s="194"/>
      <c r="E20" s="194"/>
      <c r="F20" s="194"/>
      <c r="G20" s="194"/>
      <c r="H20" s="194"/>
      <c r="I20" s="194"/>
      <c r="J20" s="194"/>
      <c r="K20" s="194"/>
      <c r="L20" s="194"/>
      <c r="M20" s="194"/>
      <c r="N20" s="195"/>
      <c r="O20" s="163"/>
      <c r="P20" s="141"/>
      <c r="Q20" s="141"/>
      <c r="R20" s="141"/>
      <c r="S20" s="141"/>
      <c r="T20" s="141"/>
      <c r="U20" s="164"/>
      <c r="V20" s="168"/>
      <c r="W20" s="141"/>
      <c r="X20" s="141"/>
      <c r="Y20" s="141"/>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1"/>
      <c r="BA20" s="141"/>
      <c r="BB20" s="141"/>
      <c r="BC20" s="141"/>
      <c r="BD20" s="141"/>
      <c r="BE20" s="141"/>
      <c r="BF20" s="141"/>
      <c r="BG20" s="141"/>
      <c r="BH20" s="141"/>
      <c r="BI20" s="141"/>
      <c r="BJ20" s="141"/>
      <c r="BK20" s="141"/>
      <c r="BL20" s="141"/>
      <c r="BM20" s="141"/>
      <c r="BN20" s="141"/>
      <c r="BO20" s="141"/>
      <c r="BP20" s="141"/>
      <c r="BQ20" s="141"/>
      <c r="BR20" s="142"/>
      <c r="BS20" s="131">
        <f t="shared" si="0"/>
        <v>0</v>
      </c>
      <c r="BT20" s="132"/>
      <c r="BU20" s="132"/>
      <c r="BV20" s="132"/>
      <c r="BW20" s="132"/>
      <c r="BX20" s="132"/>
      <c r="BY20" s="133"/>
    </row>
    <row r="21" spans="1:77" ht="15" customHeight="1" x14ac:dyDescent="0.2">
      <c r="A21" s="11"/>
      <c r="B21" s="190" t="s">
        <v>30</v>
      </c>
      <c r="C21" s="191"/>
      <c r="D21" s="191"/>
      <c r="E21" s="191"/>
      <c r="F21" s="191"/>
      <c r="G21" s="191"/>
      <c r="H21" s="191"/>
      <c r="I21" s="191"/>
      <c r="J21" s="191"/>
      <c r="K21" s="191"/>
      <c r="L21" s="191"/>
      <c r="M21" s="191"/>
      <c r="N21" s="192"/>
      <c r="O21" s="143" t="s">
        <v>43</v>
      </c>
      <c r="P21" s="144"/>
      <c r="Q21" s="144"/>
      <c r="R21" s="144"/>
      <c r="S21" s="144"/>
      <c r="T21" s="144"/>
      <c r="U21" s="145"/>
      <c r="V21" s="168"/>
      <c r="W21" s="141"/>
      <c r="X21" s="141"/>
      <c r="Y21" s="141"/>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1"/>
      <c r="BA21" s="141"/>
      <c r="BB21" s="141"/>
      <c r="BC21" s="141"/>
      <c r="BD21" s="141"/>
      <c r="BE21" s="141"/>
      <c r="BF21" s="141"/>
      <c r="BG21" s="141"/>
      <c r="BH21" s="141"/>
      <c r="BI21" s="141"/>
      <c r="BJ21" s="141"/>
      <c r="BK21" s="141"/>
      <c r="BL21" s="141"/>
      <c r="BM21" s="141"/>
      <c r="BN21" s="141"/>
      <c r="BO21" s="141"/>
      <c r="BP21" s="141"/>
      <c r="BQ21" s="141"/>
      <c r="BR21" s="142"/>
      <c r="BS21" s="147">
        <f>ROUND(SUM(V21:BR21),2)</f>
        <v>0</v>
      </c>
      <c r="BT21" s="148"/>
      <c r="BU21" s="148"/>
      <c r="BV21" s="148"/>
      <c r="BW21" s="148"/>
      <c r="BX21" s="148"/>
      <c r="BY21" s="149"/>
    </row>
    <row r="22" spans="1:77" ht="15" customHeight="1" x14ac:dyDescent="0.15">
      <c r="A22" s="11"/>
      <c r="B22" s="111" t="str">
        <f>IF(BS21,BS21,"")</f>
        <v/>
      </c>
      <c r="C22" s="112"/>
      <c r="D22" s="112"/>
      <c r="E22" s="112"/>
      <c r="F22" s="205" t="s">
        <v>26</v>
      </c>
      <c r="G22" s="205"/>
      <c r="H22" s="205"/>
      <c r="I22" s="205"/>
      <c r="J22" s="109">
        <v>0.53500000000000003</v>
      </c>
      <c r="K22" s="109"/>
      <c r="L22" s="109"/>
      <c r="M22" s="109"/>
      <c r="N22" s="110"/>
      <c r="O22" s="143" t="s">
        <v>44</v>
      </c>
      <c r="P22" s="144"/>
      <c r="Q22" s="144"/>
      <c r="R22" s="144"/>
      <c r="S22" s="144"/>
      <c r="T22" s="144"/>
      <c r="U22" s="145"/>
      <c r="V22" s="79">
        <f>ROUND(V21*MileRate,3)</f>
        <v>0</v>
      </c>
      <c r="W22" s="80"/>
      <c r="X22" s="80"/>
      <c r="Y22" s="80"/>
      <c r="Z22" s="80"/>
      <c r="AA22" s="80"/>
      <c r="AB22" s="80"/>
      <c r="AC22" s="80">
        <f>ROUND(AC21*MileRate,3)</f>
        <v>0</v>
      </c>
      <c r="AD22" s="80"/>
      <c r="AE22" s="80"/>
      <c r="AF22" s="80"/>
      <c r="AG22" s="80"/>
      <c r="AH22" s="80"/>
      <c r="AI22" s="80"/>
      <c r="AJ22" s="80">
        <f>ROUND(AJ21*MileRate,3)</f>
        <v>0</v>
      </c>
      <c r="AK22" s="80"/>
      <c r="AL22" s="80"/>
      <c r="AM22" s="80"/>
      <c r="AN22" s="80"/>
      <c r="AO22" s="80"/>
      <c r="AP22" s="80"/>
      <c r="AQ22" s="80">
        <f>ROUND(AQ21*MileRate,3)</f>
        <v>0</v>
      </c>
      <c r="AR22" s="80"/>
      <c r="AS22" s="80"/>
      <c r="AT22" s="80"/>
      <c r="AU22" s="80"/>
      <c r="AV22" s="80"/>
      <c r="AW22" s="80"/>
      <c r="AX22" s="80">
        <f>ROUND(AX21*MileRate,3)</f>
        <v>0</v>
      </c>
      <c r="AY22" s="80"/>
      <c r="AZ22" s="80"/>
      <c r="BA22" s="80"/>
      <c r="BB22" s="80"/>
      <c r="BC22" s="80"/>
      <c r="BD22" s="80"/>
      <c r="BE22" s="80">
        <f>ROUND(BE21*MileRate,3)</f>
        <v>0</v>
      </c>
      <c r="BF22" s="80"/>
      <c r="BG22" s="80"/>
      <c r="BH22" s="80"/>
      <c r="BI22" s="80"/>
      <c r="BJ22" s="80"/>
      <c r="BK22" s="80"/>
      <c r="BL22" s="80">
        <f>ROUND(BL21*MileRate,3)</f>
        <v>0</v>
      </c>
      <c r="BM22" s="80"/>
      <c r="BN22" s="80"/>
      <c r="BO22" s="80"/>
      <c r="BP22" s="80"/>
      <c r="BQ22" s="80"/>
      <c r="BR22" s="146"/>
      <c r="BS22" s="131">
        <f>ROUND(SUM(V22:BR22),2)</f>
        <v>0</v>
      </c>
      <c r="BT22" s="132"/>
      <c r="BU22" s="132"/>
      <c r="BV22" s="132"/>
      <c r="BW22" s="132"/>
      <c r="BX22" s="132"/>
      <c r="BY22" s="133"/>
    </row>
    <row r="23" spans="1:77" ht="15" customHeight="1" x14ac:dyDescent="0.15">
      <c r="A23" s="11"/>
      <c r="B23" s="215" t="s">
        <v>27</v>
      </c>
      <c r="C23" s="216"/>
      <c r="D23" s="216"/>
      <c r="E23" s="216"/>
      <c r="F23" s="216"/>
      <c r="G23" s="216"/>
      <c r="H23" s="216"/>
      <c r="I23" s="216"/>
      <c r="J23" s="216"/>
      <c r="K23" s="216"/>
      <c r="L23" s="216"/>
      <c r="M23" s="216"/>
      <c r="N23" s="217"/>
      <c r="O23" s="174">
        <f>ROUND(SUM(O10:U20,O22:U22),2)</f>
        <v>0</v>
      </c>
      <c r="P23" s="174"/>
      <c r="Q23" s="174"/>
      <c r="R23" s="174"/>
      <c r="S23" s="174"/>
      <c r="T23" s="174"/>
      <c r="U23" s="174"/>
      <c r="V23" s="174">
        <f>ROUND(SUM(V10:AB20,V22:AB22),2)</f>
        <v>0</v>
      </c>
      <c r="W23" s="174"/>
      <c r="X23" s="174"/>
      <c r="Y23" s="174"/>
      <c r="Z23" s="174"/>
      <c r="AA23" s="174"/>
      <c r="AB23" s="174"/>
      <c r="AC23" s="174">
        <f>ROUND(SUM(AC10:AI20,AC22:AI22),2)</f>
        <v>0</v>
      </c>
      <c r="AD23" s="174"/>
      <c r="AE23" s="174"/>
      <c r="AF23" s="174"/>
      <c r="AG23" s="174"/>
      <c r="AH23" s="174"/>
      <c r="AI23" s="174"/>
      <c r="AJ23" s="174">
        <f>ROUND(SUM(AJ10:AP20,AJ22:AP22),2)</f>
        <v>0</v>
      </c>
      <c r="AK23" s="174"/>
      <c r="AL23" s="174"/>
      <c r="AM23" s="174"/>
      <c r="AN23" s="174"/>
      <c r="AO23" s="174"/>
      <c r="AP23" s="174"/>
      <c r="AQ23" s="174">
        <f>ROUND(SUM(AQ10:AW20,AQ22:AW22),2)</f>
        <v>0</v>
      </c>
      <c r="AR23" s="174"/>
      <c r="AS23" s="174"/>
      <c r="AT23" s="174"/>
      <c r="AU23" s="174"/>
      <c r="AV23" s="174"/>
      <c r="AW23" s="174"/>
      <c r="AX23" s="174">
        <f>ROUND(SUM(AX10:BD20,AX22:BD22),2)</f>
        <v>0</v>
      </c>
      <c r="AY23" s="174"/>
      <c r="AZ23" s="174"/>
      <c r="BA23" s="174"/>
      <c r="BB23" s="174"/>
      <c r="BC23" s="174"/>
      <c r="BD23" s="174"/>
      <c r="BE23" s="174">
        <f>ROUND(SUM(BE10:BK20,BE22:BK22),2)</f>
        <v>0</v>
      </c>
      <c r="BF23" s="174"/>
      <c r="BG23" s="174"/>
      <c r="BH23" s="174"/>
      <c r="BI23" s="174"/>
      <c r="BJ23" s="174"/>
      <c r="BK23" s="174"/>
      <c r="BL23" s="174">
        <f>ROUND(SUM(BL10:BR20,BL22:BR22),2)</f>
        <v>0</v>
      </c>
      <c r="BM23" s="174"/>
      <c r="BN23" s="174"/>
      <c r="BO23" s="174"/>
      <c r="BP23" s="174"/>
      <c r="BQ23" s="174"/>
      <c r="BR23" s="174"/>
      <c r="BS23" s="174">
        <f>ROUND(SUM(BS10:BY20,BS22:BY22),2)</f>
        <v>0</v>
      </c>
      <c r="BT23" s="174"/>
      <c r="BU23" s="174"/>
      <c r="BV23" s="174"/>
      <c r="BW23" s="174"/>
      <c r="BX23" s="174"/>
      <c r="BY23" s="174"/>
    </row>
    <row r="24" spans="1:77" ht="15" customHeight="1" x14ac:dyDescent="0.15">
      <c r="A24" s="11"/>
      <c r="B24" s="48" t="str">
        <f>IF(AND(BS19+BS22&gt;0,LEN(B34)+LEN(B37)&lt;5),"Please give details of misc. and mileage (origin and destination) in the boxes below","")</f>
        <v/>
      </c>
      <c r="C24" s="30"/>
      <c r="D24" s="30"/>
      <c r="E24" s="30"/>
      <c r="F24" s="30"/>
      <c r="G24" s="30"/>
      <c r="H24" s="30"/>
      <c r="I24" s="30"/>
      <c r="J24" s="30"/>
      <c r="K24" s="30"/>
      <c r="L24" s="30"/>
      <c r="M24" s="30"/>
      <c r="N24" s="30"/>
      <c r="O24" s="31"/>
      <c r="P24" s="31"/>
      <c r="Q24" s="31"/>
      <c r="R24" s="31"/>
      <c r="S24" s="31"/>
      <c r="T24" s="31"/>
      <c r="U24" s="31"/>
      <c r="V24" s="59"/>
      <c r="W24" s="59"/>
      <c r="X24" s="59"/>
      <c r="Y24" s="59"/>
      <c r="Z24" s="59"/>
      <c r="AA24" s="59"/>
      <c r="AB24" s="59"/>
      <c r="AC24" s="59"/>
      <c r="AD24" s="59"/>
      <c r="AE24" s="59"/>
      <c r="AF24" s="59"/>
      <c r="AG24" s="59"/>
      <c r="AH24" s="59"/>
      <c r="AI24" s="59"/>
      <c r="AJ24" s="59"/>
      <c r="AK24" s="59"/>
      <c r="AL24" s="59"/>
      <c r="AM24" s="59"/>
      <c r="AN24" s="59"/>
      <c r="AO24" s="59"/>
      <c r="AP24" s="59"/>
      <c r="AQ24" s="62" t="s">
        <v>192</v>
      </c>
      <c r="AR24" s="60"/>
      <c r="AS24" s="60"/>
      <c r="AT24" s="60"/>
      <c r="AU24" s="60"/>
      <c r="AV24" s="60"/>
      <c r="AW24" s="60"/>
      <c r="AX24" s="60"/>
      <c r="AY24" s="60"/>
      <c r="AZ24" s="60"/>
      <c r="BA24" s="60"/>
      <c r="BB24" s="60"/>
      <c r="BC24" s="60"/>
      <c r="BD24" s="60"/>
      <c r="BE24" s="60"/>
      <c r="BF24" s="60"/>
      <c r="BG24" s="60"/>
      <c r="BH24" s="60"/>
      <c r="BI24" s="60"/>
      <c r="BJ24" s="60"/>
      <c r="BK24" s="60"/>
      <c r="BL24" s="60"/>
      <c r="BM24" s="60"/>
      <c r="BN24" s="60"/>
      <c r="BO24" s="60"/>
      <c r="BP24" s="60"/>
      <c r="BQ24" s="60"/>
      <c r="BR24" s="60"/>
      <c r="BS24" s="60"/>
      <c r="BT24" s="60"/>
      <c r="BU24" s="60"/>
      <c r="BV24" s="60"/>
      <c r="BW24" s="60"/>
      <c r="BX24" s="60"/>
      <c r="BY24" s="60"/>
    </row>
    <row r="25" spans="1:77" ht="15" customHeight="1" x14ac:dyDescent="0.2">
      <c r="A25" s="11"/>
      <c r="B25" s="170" t="s">
        <v>92</v>
      </c>
      <c r="C25" s="171"/>
      <c r="D25" s="171"/>
      <c r="E25" s="171"/>
      <c r="F25" s="171"/>
      <c r="G25" s="171"/>
      <c r="H25" s="171"/>
      <c r="I25" s="171"/>
      <c r="J25" s="171"/>
      <c r="K25" s="171"/>
      <c r="L25" s="171"/>
      <c r="M25" s="171"/>
      <c r="N25" s="171"/>
      <c r="O25" s="171"/>
      <c r="P25" s="171"/>
      <c r="Q25" s="171"/>
      <c r="R25" s="171"/>
      <c r="S25" s="171"/>
      <c r="T25" s="171"/>
      <c r="U25" s="171"/>
      <c r="V25" s="171"/>
      <c r="W25" s="171"/>
      <c r="X25" s="171"/>
      <c r="Y25" s="171"/>
      <c r="Z25" s="171"/>
      <c r="AA25" s="171"/>
      <c r="AB25" s="171"/>
      <c r="AC25" s="171"/>
      <c r="AD25" s="171"/>
      <c r="AE25" s="171"/>
      <c r="AF25" s="171"/>
      <c r="AG25" s="171"/>
      <c r="AH25" s="171"/>
      <c r="AI25" s="171"/>
      <c r="AJ25" s="171"/>
      <c r="AK25" s="171"/>
      <c r="AL25" s="171"/>
      <c r="AM25" s="171"/>
      <c r="AN25" s="171"/>
      <c r="AO25" s="171"/>
      <c r="AP25" s="171"/>
      <c r="AQ25" s="171"/>
      <c r="AR25" s="171"/>
      <c r="AS25" s="171"/>
      <c r="AT25" s="171"/>
      <c r="AU25" s="171"/>
      <c r="AV25" s="171"/>
      <c r="AW25" s="171"/>
      <c r="AX25" s="171"/>
      <c r="AY25" s="171"/>
      <c r="AZ25" s="171"/>
      <c r="BA25" s="171"/>
      <c r="BB25" s="171"/>
      <c r="BC25" s="171"/>
      <c r="BD25" s="171"/>
      <c r="BE25" s="171"/>
      <c r="BF25" s="171"/>
      <c r="BG25" s="171"/>
      <c r="BH25" s="171"/>
      <c r="BI25" s="171"/>
      <c r="BJ25" s="171"/>
      <c r="BK25" s="171"/>
      <c r="BL25" s="171"/>
      <c r="BM25" s="171"/>
      <c r="BN25" s="171"/>
      <c r="BO25" s="171"/>
      <c r="BP25" s="171"/>
      <c r="BQ25" s="118" t="s">
        <v>71</v>
      </c>
      <c r="BR25" s="118"/>
      <c r="BS25" s="118"/>
      <c r="BT25" s="118"/>
      <c r="BU25" s="118"/>
      <c r="BV25" s="118"/>
      <c r="BW25" s="118"/>
      <c r="BX25" s="118"/>
      <c r="BY25" s="119"/>
    </row>
    <row r="26" spans="1:77" ht="29.25" customHeight="1" x14ac:dyDescent="0.2">
      <c r="A26" s="11"/>
      <c r="B26" s="115" t="s">
        <v>5</v>
      </c>
      <c r="C26" s="116"/>
      <c r="D26" s="116"/>
      <c r="E26" s="116"/>
      <c r="F26" s="116"/>
      <c r="G26" s="116"/>
      <c r="H26" s="117"/>
      <c r="I26" s="120" t="s">
        <v>49</v>
      </c>
      <c r="J26" s="116"/>
      <c r="K26" s="116"/>
      <c r="L26" s="116"/>
      <c r="M26" s="116"/>
      <c r="N26" s="116"/>
      <c r="O26" s="116"/>
      <c r="P26" s="116"/>
      <c r="Q26" s="116"/>
      <c r="R26" s="116"/>
      <c r="S26" s="116"/>
      <c r="T26" s="116"/>
      <c r="U26" s="116"/>
      <c r="V26" s="116"/>
      <c r="W26" s="116"/>
      <c r="X26" s="117"/>
      <c r="Y26" s="106" t="s">
        <v>88</v>
      </c>
      <c r="Z26" s="107"/>
      <c r="AA26" s="107"/>
      <c r="AB26" s="107"/>
      <c r="AC26" s="107"/>
      <c r="AD26" s="107"/>
      <c r="AE26" s="107"/>
      <c r="AF26" s="107"/>
      <c r="AG26" s="107"/>
      <c r="AH26" s="107"/>
      <c r="AI26" s="107"/>
      <c r="AJ26" s="107"/>
      <c r="AK26" s="107"/>
      <c r="AL26" s="107"/>
      <c r="AM26" s="107"/>
      <c r="AN26" s="107"/>
      <c r="AO26" s="107"/>
      <c r="AP26" s="107"/>
      <c r="AQ26" s="108"/>
      <c r="AR26" s="106" t="s">
        <v>59</v>
      </c>
      <c r="AS26" s="107"/>
      <c r="AT26" s="107"/>
      <c r="AU26" s="107"/>
      <c r="AV26" s="107"/>
      <c r="AW26" s="107"/>
      <c r="AX26" s="107"/>
      <c r="AY26" s="107"/>
      <c r="AZ26" s="107"/>
      <c r="BA26" s="107"/>
      <c r="BB26" s="107"/>
      <c r="BC26" s="107"/>
      <c r="BD26" s="107"/>
      <c r="BE26" s="107"/>
      <c r="BF26" s="107"/>
      <c r="BG26" s="107"/>
      <c r="BH26" s="107"/>
      <c r="BI26" s="107"/>
      <c r="BJ26" s="107"/>
      <c r="BK26" s="107"/>
      <c r="BL26" s="107"/>
      <c r="BM26" s="107"/>
      <c r="BN26" s="108"/>
      <c r="BO26" s="199" t="s">
        <v>0</v>
      </c>
      <c r="BP26" s="200"/>
      <c r="BQ26" s="200"/>
      <c r="BR26" s="200"/>
      <c r="BS26" s="200"/>
      <c r="BT26" s="200"/>
      <c r="BU26" s="200"/>
      <c r="BV26" s="200"/>
      <c r="BW26" s="200"/>
      <c r="BX26" s="200"/>
      <c r="BY26" s="201"/>
    </row>
    <row r="27" spans="1:77" ht="15" customHeight="1" x14ac:dyDescent="0.2">
      <c r="A27" s="11"/>
      <c r="B27" s="229"/>
      <c r="C27" s="230"/>
      <c r="D27" s="230"/>
      <c r="E27" s="230"/>
      <c r="F27" s="230"/>
      <c r="G27" s="230"/>
      <c r="H27" s="230"/>
      <c r="I27" s="113"/>
      <c r="J27" s="114"/>
      <c r="K27" s="114"/>
      <c r="L27" s="114"/>
      <c r="M27" s="114"/>
      <c r="N27" s="114"/>
      <c r="O27" s="114"/>
      <c r="P27" s="114"/>
      <c r="Q27" s="114"/>
      <c r="R27" s="114"/>
      <c r="S27" s="114"/>
      <c r="T27" s="114"/>
      <c r="U27" s="114"/>
      <c r="V27" s="114"/>
      <c r="W27" s="114"/>
      <c r="X27" s="114"/>
      <c r="Y27" s="113"/>
      <c r="Z27" s="113"/>
      <c r="AA27" s="113"/>
      <c r="AB27" s="113"/>
      <c r="AC27" s="113"/>
      <c r="AD27" s="113"/>
      <c r="AE27" s="113"/>
      <c r="AF27" s="113"/>
      <c r="AG27" s="113"/>
      <c r="AH27" s="113"/>
      <c r="AI27" s="113"/>
      <c r="AJ27" s="113"/>
      <c r="AK27" s="113"/>
      <c r="AL27" s="113"/>
      <c r="AM27" s="113"/>
      <c r="AN27" s="113"/>
      <c r="AO27" s="113"/>
      <c r="AP27" s="113"/>
      <c r="AQ27" s="113"/>
      <c r="AR27" s="113"/>
      <c r="AS27" s="113"/>
      <c r="AT27" s="113"/>
      <c r="AU27" s="113"/>
      <c r="AV27" s="113"/>
      <c r="AW27" s="113"/>
      <c r="AX27" s="113"/>
      <c r="AY27" s="113"/>
      <c r="AZ27" s="113"/>
      <c r="BA27" s="113"/>
      <c r="BB27" s="113"/>
      <c r="BC27" s="113"/>
      <c r="BD27" s="113"/>
      <c r="BE27" s="113"/>
      <c r="BF27" s="113"/>
      <c r="BG27" s="113"/>
      <c r="BH27" s="113"/>
      <c r="BI27" s="113"/>
      <c r="BJ27" s="113"/>
      <c r="BK27" s="113"/>
      <c r="BL27" s="113"/>
      <c r="BM27" s="113"/>
      <c r="BN27" s="121"/>
      <c r="BO27" s="202"/>
      <c r="BP27" s="203"/>
      <c r="BQ27" s="203"/>
      <c r="BR27" s="203"/>
      <c r="BS27" s="203"/>
      <c r="BT27" s="203"/>
      <c r="BU27" s="203"/>
      <c r="BV27" s="203"/>
      <c r="BW27" s="203"/>
      <c r="BX27" s="203"/>
      <c r="BY27" s="204"/>
    </row>
    <row r="28" spans="1:77" ht="15" customHeight="1" x14ac:dyDescent="0.2">
      <c r="A28" s="11"/>
      <c r="B28" s="104"/>
      <c r="C28" s="105"/>
      <c r="D28" s="105"/>
      <c r="E28" s="105"/>
      <c r="F28" s="105"/>
      <c r="G28" s="105"/>
      <c r="H28" s="105"/>
      <c r="I28" s="87"/>
      <c r="J28" s="88"/>
      <c r="K28" s="88"/>
      <c r="L28" s="88"/>
      <c r="M28" s="88"/>
      <c r="N28" s="88"/>
      <c r="O28" s="88"/>
      <c r="P28" s="88"/>
      <c r="Q28" s="88"/>
      <c r="R28" s="88"/>
      <c r="S28" s="88"/>
      <c r="T28" s="88"/>
      <c r="U28" s="88"/>
      <c r="V28" s="88"/>
      <c r="W28" s="88"/>
      <c r="X28" s="88"/>
      <c r="Y28" s="87"/>
      <c r="Z28" s="87"/>
      <c r="AA28" s="87"/>
      <c r="AB28" s="87"/>
      <c r="AC28" s="87"/>
      <c r="AD28" s="87"/>
      <c r="AE28" s="87"/>
      <c r="AF28" s="87"/>
      <c r="AG28" s="87"/>
      <c r="AH28" s="87"/>
      <c r="AI28" s="87"/>
      <c r="AJ28" s="87"/>
      <c r="AK28" s="87"/>
      <c r="AL28" s="87"/>
      <c r="AM28" s="87"/>
      <c r="AN28" s="87"/>
      <c r="AO28" s="87"/>
      <c r="AP28" s="87"/>
      <c r="AQ28" s="87"/>
      <c r="AR28" s="87"/>
      <c r="AS28" s="87"/>
      <c r="AT28" s="87"/>
      <c r="AU28" s="87"/>
      <c r="AV28" s="87"/>
      <c r="AW28" s="87"/>
      <c r="AX28" s="87"/>
      <c r="AY28" s="87"/>
      <c r="AZ28" s="87"/>
      <c r="BA28" s="87"/>
      <c r="BB28" s="87"/>
      <c r="BC28" s="87"/>
      <c r="BD28" s="87"/>
      <c r="BE28" s="87"/>
      <c r="BF28" s="87"/>
      <c r="BG28" s="87"/>
      <c r="BH28" s="87"/>
      <c r="BI28" s="87"/>
      <c r="BJ28" s="87"/>
      <c r="BK28" s="87"/>
      <c r="BL28" s="87"/>
      <c r="BM28" s="87"/>
      <c r="BN28" s="218"/>
      <c r="BO28" s="95"/>
      <c r="BP28" s="96"/>
      <c r="BQ28" s="96"/>
      <c r="BR28" s="96"/>
      <c r="BS28" s="96"/>
      <c r="BT28" s="96"/>
      <c r="BU28" s="96"/>
      <c r="BV28" s="96"/>
      <c r="BW28" s="96"/>
      <c r="BX28" s="96"/>
      <c r="BY28" s="97"/>
    </row>
    <row r="29" spans="1:77" ht="15" customHeight="1" x14ac:dyDescent="0.2">
      <c r="A29" s="11"/>
      <c r="B29" s="104"/>
      <c r="C29" s="105"/>
      <c r="D29" s="105"/>
      <c r="E29" s="105"/>
      <c r="F29" s="105"/>
      <c r="G29" s="105"/>
      <c r="H29" s="105"/>
      <c r="I29" s="87"/>
      <c r="J29" s="88"/>
      <c r="K29" s="88"/>
      <c r="L29" s="88"/>
      <c r="M29" s="88"/>
      <c r="N29" s="88"/>
      <c r="O29" s="88"/>
      <c r="P29" s="88"/>
      <c r="Q29" s="88"/>
      <c r="R29" s="88"/>
      <c r="S29" s="88"/>
      <c r="T29" s="88"/>
      <c r="U29" s="88"/>
      <c r="V29" s="88"/>
      <c r="W29" s="88"/>
      <c r="X29" s="88"/>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87"/>
      <c r="AY29" s="87"/>
      <c r="AZ29" s="87"/>
      <c r="BA29" s="87"/>
      <c r="BB29" s="87"/>
      <c r="BC29" s="87"/>
      <c r="BD29" s="87"/>
      <c r="BE29" s="87"/>
      <c r="BF29" s="87"/>
      <c r="BG29" s="87"/>
      <c r="BH29" s="87"/>
      <c r="BI29" s="87"/>
      <c r="BJ29" s="87"/>
      <c r="BK29" s="87"/>
      <c r="BL29" s="87"/>
      <c r="BM29" s="87"/>
      <c r="BN29" s="218"/>
      <c r="BO29" s="95"/>
      <c r="BP29" s="96"/>
      <c r="BQ29" s="96"/>
      <c r="BR29" s="96"/>
      <c r="BS29" s="96"/>
      <c r="BT29" s="96"/>
      <c r="BU29" s="96"/>
      <c r="BV29" s="96"/>
      <c r="BW29" s="96"/>
      <c r="BX29" s="96"/>
      <c r="BY29" s="97"/>
    </row>
    <row r="30" spans="1:77" ht="15" customHeight="1" x14ac:dyDescent="0.2">
      <c r="A30" s="11"/>
      <c r="B30" s="100"/>
      <c r="C30" s="101"/>
      <c r="D30" s="101"/>
      <c r="E30" s="101"/>
      <c r="F30" s="101"/>
      <c r="G30" s="101"/>
      <c r="H30" s="101"/>
      <c r="I30" s="102"/>
      <c r="J30" s="103"/>
      <c r="K30" s="103"/>
      <c r="L30" s="103"/>
      <c r="M30" s="103"/>
      <c r="N30" s="103"/>
      <c r="O30" s="103"/>
      <c r="P30" s="103"/>
      <c r="Q30" s="103"/>
      <c r="R30" s="103"/>
      <c r="S30" s="103"/>
      <c r="T30" s="103"/>
      <c r="U30" s="103"/>
      <c r="V30" s="103"/>
      <c r="W30" s="103"/>
      <c r="X30" s="103"/>
      <c r="Y30" s="102"/>
      <c r="Z30" s="102"/>
      <c r="AA30" s="102"/>
      <c r="AB30" s="102"/>
      <c r="AC30" s="102"/>
      <c r="AD30" s="102"/>
      <c r="AE30" s="102"/>
      <c r="AF30" s="102"/>
      <c r="AG30" s="102"/>
      <c r="AH30" s="102"/>
      <c r="AI30" s="102"/>
      <c r="AJ30" s="102"/>
      <c r="AK30" s="102"/>
      <c r="AL30" s="102"/>
      <c r="AM30" s="102"/>
      <c r="AN30" s="102"/>
      <c r="AO30" s="102"/>
      <c r="AP30" s="102"/>
      <c r="AQ30" s="102"/>
      <c r="AR30" s="102"/>
      <c r="AS30" s="102"/>
      <c r="AT30" s="102"/>
      <c r="AU30" s="102"/>
      <c r="AV30" s="102"/>
      <c r="AW30" s="102"/>
      <c r="AX30" s="102"/>
      <c r="AY30" s="102"/>
      <c r="AZ30" s="102"/>
      <c r="BA30" s="102"/>
      <c r="BB30" s="102"/>
      <c r="BC30" s="102"/>
      <c r="BD30" s="102"/>
      <c r="BE30" s="102"/>
      <c r="BF30" s="102"/>
      <c r="BG30" s="102"/>
      <c r="BH30" s="102"/>
      <c r="BI30" s="102"/>
      <c r="BJ30" s="102"/>
      <c r="BK30" s="102"/>
      <c r="BL30" s="102"/>
      <c r="BM30" s="102"/>
      <c r="BN30" s="219"/>
      <c r="BO30" s="84"/>
      <c r="BP30" s="85"/>
      <c r="BQ30" s="85"/>
      <c r="BR30" s="85"/>
      <c r="BS30" s="85"/>
      <c r="BT30" s="85"/>
      <c r="BU30" s="85"/>
      <c r="BV30" s="85"/>
      <c r="BW30" s="85"/>
      <c r="BX30" s="85"/>
      <c r="BY30" s="86"/>
    </row>
    <row r="31" spans="1:77" ht="15" customHeight="1" x14ac:dyDescent="0.15">
      <c r="A31" s="11"/>
      <c r="B31" s="98" t="s">
        <v>31</v>
      </c>
      <c r="C31" s="99"/>
      <c r="D31" s="99"/>
      <c r="E31" s="99"/>
      <c r="F31" s="99"/>
      <c r="G31" s="99"/>
      <c r="H31" s="99"/>
      <c r="I31" s="99"/>
      <c r="J31" s="99"/>
      <c r="K31" s="99"/>
      <c r="L31" s="99"/>
      <c r="M31" s="99"/>
      <c r="N31" s="99"/>
      <c r="O31" s="99"/>
      <c r="P31" s="99"/>
      <c r="Q31" s="99"/>
      <c r="R31" s="99"/>
      <c r="S31" s="99"/>
      <c r="T31" s="99"/>
      <c r="U31" s="99"/>
      <c r="V31" s="99"/>
      <c r="W31" s="99"/>
      <c r="X31" s="99"/>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6"/>
      <c r="BO31" s="226">
        <f>SUM(BO27:BY30)</f>
        <v>0</v>
      </c>
      <c r="BP31" s="227"/>
      <c r="BQ31" s="227"/>
      <c r="BR31" s="227"/>
      <c r="BS31" s="227"/>
      <c r="BT31" s="227"/>
      <c r="BU31" s="227"/>
      <c r="BV31" s="227"/>
      <c r="BW31" s="227"/>
      <c r="BX31" s="227"/>
      <c r="BY31" s="228"/>
    </row>
    <row r="32" spans="1:77" ht="10.5" customHeight="1" x14ac:dyDescent="0.2">
      <c r="A32" s="11"/>
      <c r="B32" s="44"/>
      <c r="C32" s="196" t="s">
        <v>131</v>
      </c>
      <c r="D32" s="197"/>
      <c r="E32" s="197"/>
      <c r="F32" s="197"/>
      <c r="G32" s="197"/>
      <c r="H32" s="197"/>
      <c r="I32" s="197"/>
      <c r="J32" s="197"/>
      <c r="K32" s="197"/>
      <c r="L32" s="197"/>
      <c r="M32" s="197"/>
      <c r="N32" s="197"/>
      <c r="O32" s="197"/>
      <c r="P32" s="197"/>
      <c r="Q32" s="197"/>
      <c r="R32" s="197"/>
      <c r="S32" s="197"/>
      <c r="T32" s="197"/>
      <c r="U32" s="197"/>
      <c r="V32" s="197"/>
      <c r="W32" s="197"/>
      <c r="X32" s="197"/>
      <c r="Y32" s="197"/>
      <c r="Z32" s="197"/>
      <c r="AA32" s="197"/>
      <c r="AB32" s="197"/>
      <c r="AC32" s="197"/>
      <c r="AD32" s="197"/>
      <c r="AE32" s="197"/>
      <c r="AF32" s="197"/>
      <c r="AG32" s="197"/>
      <c r="AH32" s="197"/>
      <c r="AI32" s="197"/>
      <c r="AJ32" s="197"/>
      <c r="AK32" s="197"/>
      <c r="AL32" s="197"/>
      <c r="AM32" s="197"/>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45"/>
      <c r="BL32" s="45"/>
      <c r="BM32" s="45"/>
      <c r="BN32" s="45"/>
      <c r="BO32" s="46"/>
      <c r="BP32" s="47"/>
      <c r="BQ32" s="47"/>
      <c r="BR32" s="47"/>
      <c r="BS32" s="47"/>
      <c r="BT32" s="47"/>
      <c r="BU32" s="47"/>
      <c r="BV32" s="47"/>
      <c r="BW32" s="47"/>
      <c r="BX32" s="47"/>
      <c r="BY32" s="60"/>
    </row>
    <row r="33" spans="1:77" ht="10.5" customHeight="1" x14ac:dyDescent="0.15">
      <c r="A33" s="11"/>
      <c r="B33" s="11"/>
      <c r="C33" s="198"/>
      <c r="D33" s="198"/>
      <c r="E33" s="198"/>
      <c r="F33" s="198"/>
      <c r="G33" s="198"/>
      <c r="H33" s="198"/>
      <c r="I33" s="198"/>
      <c r="J33" s="198"/>
      <c r="K33" s="198"/>
      <c r="L33" s="198"/>
      <c r="M33" s="198"/>
      <c r="N33" s="198"/>
      <c r="O33" s="198"/>
      <c r="P33" s="198"/>
      <c r="Q33" s="198"/>
      <c r="R33" s="198"/>
      <c r="S33" s="198"/>
      <c r="T33" s="198"/>
      <c r="U33" s="198"/>
      <c r="V33" s="198"/>
      <c r="W33" s="198"/>
      <c r="X33" s="198"/>
      <c r="Y33" s="198"/>
      <c r="Z33" s="198"/>
      <c r="AA33" s="198"/>
      <c r="AB33" s="198"/>
      <c r="AC33" s="198"/>
      <c r="AD33" s="198"/>
      <c r="AE33" s="198"/>
      <c r="AF33" s="198"/>
      <c r="AG33" s="198"/>
      <c r="AH33" s="198"/>
      <c r="AI33" s="198"/>
      <c r="AJ33" s="198"/>
      <c r="AK33" s="198"/>
      <c r="AL33" s="198"/>
      <c r="AM33" s="198"/>
      <c r="AQ33" s="63" t="s">
        <v>192</v>
      </c>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row>
    <row r="34" spans="1:77" ht="15" customHeight="1" x14ac:dyDescent="0.2">
      <c r="A34" s="17"/>
      <c r="B34" s="89"/>
      <c r="C34" s="90"/>
      <c r="D34" s="90"/>
      <c r="E34" s="90"/>
      <c r="F34" s="90"/>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90"/>
      <c r="AM34" s="91"/>
      <c r="AO34" s="11"/>
      <c r="AP34" s="170" t="s">
        <v>28</v>
      </c>
      <c r="AQ34" s="171"/>
      <c r="AR34" s="171"/>
      <c r="AS34" s="171"/>
      <c r="AT34" s="171"/>
      <c r="AU34" s="171"/>
      <c r="AV34" s="171"/>
      <c r="AW34" s="171"/>
      <c r="AX34" s="171"/>
      <c r="AY34" s="171"/>
      <c r="AZ34" s="171"/>
      <c r="BA34" s="171"/>
      <c r="BB34" s="171"/>
      <c r="BC34" s="171"/>
      <c r="BD34" s="171"/>
      <c r="BE34" s="171"/>
      <c r="BF34" s="171"/>
      <c r="BG34" s="171"/>
      <c r="BH34" s="171"/>
      <c r="BI34" s="171"/>
      <c r="BJ34" s="171"/>
      <c r="BK34" s="171"/>
      <c r="BL34" s="171"/>
      <c r="BM34" s="171"/>
      <c r="BN34" s="171"/>
      <c r="BO34" s="171"/>
      <c r="BP34" s="171"/>
      <c r="BQ34" s="171"/>
      <c r="BR34" s="171"/>
      <c r="BS34" s="171"/>
      <c r="BT34" s="171"/>
      <c r="BU34" s="171"/>
      <c r="BV34" s="171"/>
      <c r="BW34" s="118" t="s">
        <v>74</v>
      </c>
      <c r="BX34" s="118"/>
      <c r="BY34" s="119"/>
    </row>
    <row r="35" spans="1:77" ht="15" customHeight="1" x14ac:dyDescent="0.15">
      <c r="A35" s="11"/>
      <c r="B35" s="92"/>
      <c r="C35" s="93"/>
      <c r="D35" s="93"/>
      <c r="E35" s="93"/>
      <c r="F35" s="93"/>
      <c r="G35" s="93"/>
      <c r="H35" s="93"/>
      <c r="I35" s="93"/>
      <c r="J35" s="93"/>
      <c r="K35" s="93"/>
      <c r="L35" s="93"/>
      <c r="M35" s="93"/>
      <c r="N35" s="93"/>
      <c r="O35" s="93"/>
      <c r="P35" s="93"/>
      <c r="Q35" s="93"/>
      <c r="R35" s="93"/>
      <c r="S35" s="93"/>
      <c r="T35" s="93"/>
      <c r="U35" s="93"/>
      <c r="V35" s="93"/>
      <c r="W35" s="93"/>
      <c r="X35" s="93"/>
      <c r="Y35" s="93"/>
      <c r="Z35" s="93"/>
      <c r="AA35" s="93"/>
      <c r="AB35" s="93"/>
      <c r="AC35" s="93"/>
      <c r="AD35" s="93"/>
      <c r="AE35" s="93"/>
      <c r="AF35" s="93"/>
      <c r="AG35" s="93"/>
      <c r="AH35" s="93"/>
      <c r="AI35" s="93"/>
      <c r="AJ35" s="93"/>
      <c r="AK35" s="93"/>
      <c r="AL35" s="93"/>
      <c r="AM35" s="94"/>
      <c r="AO35" s="11"/>
      <c r="AP35" s="11" t="s">
        <v>91</v>
      </c>
      <c r="AQ35" s="11"/>
      <c r="AR35" s="11"/>
      <c r="AS35" s="11"/>
      <c r="AT35" s="11"/>
      <c r="AU35" s="11"/>
      <c r="AV35" s="11"/>
      <c r="AW35" s="11"/>
      <c r="AX35" s="11"/>
      <c r="AY35" s="11"/>
      <c r="AZ35" s="11"/>
      <c r="BA35" s="11"/>
      <c r="BB35" s="11"/>
      <c r="BC35" s="11"/>
      <c r="BD35" s="11"/>
      <c r="BE35" s="11"/>
      <c r="BF35" s="11"/>
      <c r="BG35" s="11"/>
      <c r="BH35" s="11"/>
      <c r="BI35" s="11"/>
      <c r="BJ35" s="11"/>
      <c r="BK35" s="11"/>
      <c r="BL35" s="11"/>
      <c r="BM35" s="223" t="str">
        <f>IF(BS23&gt;0,BS23,"")</f>
        <v/>
      </c>
      <c r="BN35" s="224"/>
      <c r="BO35" s="224"/>
      <c r="BP35" s="224"/>
      <c r="BQ35" s="224"/>
      <c r="BR35" s="224"/>
      <c r="BS35" s="224"/>
      <c r="BT35" s="224"/>
      <c r="BU35" s="224"/>
      <c r="BV35" s="224"/>
      <c r="BW35" s="224"/>
      <c r="BX35" s="224"/>
      <c r="BY35" s="225"/>
    </row>
    <row r="36" spans="1:77" ht="15" customHeight="1" x14ac:dyDescent="0.15">
      <c r="A36" s="11"/>
      <c r="B36" s="92"/>
      <c r="C36" s="93"/>
      <c r="D36" s="93"/>
      <c r="E36" s="93"/>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4"/>
      <c r="AO36" s="11"/>
      <c r="AP36" s="11" t="s">
        <v>90</v>
      </c>
      <c r="AQ36" s="11"/>
      <c r="AR36" s="11"/>
      <c r="AS36" s="11"/>
      <c r="AT36" s="11"/>
      <c r="AU36" s="11"/>
      <c r="AV36" s="11"/>
      <c r="AW36" s="11"/>
      <c r="AX36" s="11"/>
      <c r="AY36" s="11"/>
      <c r="AZ36" s="11"/>
      <c r="BA36" s="11"/>
      <c r="BB36" s="11"/>
      <c r="BC36" s="11"/>
      <c r="BD36" s="11"/>
      <c r="BE36" s="11"/>
      <c r="BF36" s="11"/>
      <c r="BG36" s="11"/>
      <c r="BH36" s="11"/>
      <c r="BI36" s="11"/>
      <c r="BJ36" s="11"/>
      <c r="BK36" s="11"/>
      <c r="BL36" s="11"/>
      <c r="BM36" s="76" t="str">
        <f>IF(BO31,BO31,"")</f>
        <v/>
      </c>
      <c r="BN36" s="77"/>
      <c r="BO36" s="77"/>
      <c r="BP36" s="77"/>
      <c r="BQ36" s="77"/>
      <c r="BR36" s="77"/>
      <c r="BS36" s="77"/>
      <c r="BT36" s="77"/>
      <c r="BU36" s="77"/>
      <c r="BV36" s="77"/>
      <c r="BW36" s="77"/>
      <c r="BX36" s="77"/>
      <c r="BY36" s="78"/>
    </row>
    <row r="37" spans="1:77" ht="15" customHeight="1" x14ac:dyDescent="0.15">
      <c r="B37" s="89"/>
      <c r="C37" s="207"/>
      <c r="D37" s="207"/>
      <c r="E37" s="207"/>
      <c r="F37" s="207"/>
      <c r="G37" s="207"/>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c r="AG37" s="207"/>
      <c r="AH37" s="207"/>
      <c r="AI37" s="207"/>
      <c r="AJ37" s="207"/>
      <c r="AK37" s="207"/>
      <c r="AL37" s="207"/>
      <c r="AM37" s="208"/>
      <c r="AO37" s="11"/>
      <c r="AP37" s="11" t="s">
        <v>60</v>
      </c>
      <c r="AQ37" s="11"/>
      <c r="AR37" s="11"/>
      <c r="AS37" s="11"/>
      <c r="AT37" s="11"/>
      <c r="AU37" s="11"/>
      <c r="AV37" s="11"/>
      <c r="AW37" s="11"/>
      <c r="AX37" s="11"/>
      <c r="AY37" s="11"/>
      <c r="AZ37" s="11"/>
      <c r="BA37" s="11"/>
      <c r="BB37" s="11"/>
      <c r="BC37" s="11"/>
      <c r="BD37" s="11"/>
      <c r="BE37" s="11"/>
      <c r="BF37" s="11"/>
      <c r="BG37" s="11"/>
      <c r="BH37" s="11"/>
      <c r="BI37" s="11"/>
      <c r="BJ37" s="11"/>
      <c r="BK37" s="11"/>
      <c r="BL37" s="11"/>
      <c r="BM37" s="220"/>
      <c r="BN37" s="221"/>
      <c r="BO37" s="221"/>
      <c r="BP37" s="221"/>
      <c r="BQ37" s="221"/>
      <c r="BR37" s="221"/>
      <c r="BS37" s="221"/>
      <c r="BT37" s="221"/>
      <c r="BU37" s="221"/>
      <c r="BV37" s="221"/>
      <c r="BW37" s="221"/>
      <c r="BX37" s="221"/>
      <c r="BY37" s="222"/>
    </row>
    <row r="38" spans="1:77" ht="15" customHeight="1" x14ac:dyDescent="0.15">
      <c r="B38" s="209"/>
      <c r="C38" s="210"/>
      <c r="D38" s="210"/>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0"/>
      <c r="AF38" s="210"/>
      <c r="AG38" s="210"/>
      <c r="AH38" s="210"/>
      <c r="AI38" s="210"/>
      <c r="AJ38" s="210"/>
      <c r="AK38" s="210"/>
      <c r="AL38" s="210"/>
      <c r="AM38" s="211"/>
      <c r="AO38" s="11"/>
      <c r="AP38" s="11" t="s">
        <v>29</v>
      </c>
      <c r="AQ38" s="11"/>
      <c r="AR38" s="11"/>
      <c r="AS38" s="11"/>
      <c r="AT38" s="11"/>
      <c r="AU38" s="11"/>
      <c r="AV38" s="11"/>
      <c r="AW38" s="11"/>
      <c r="AX38" s="11"/>
      <c r="AY38" s="11"/>
      <c r="AZ38" s="11"/>
      <c r="BA38" s="11"/>
      <c r="BB38" s="11"/>
      <c r="BC38" s="11"/>
      <c r="BD38" s="11"/>
      <c r="BE38" s="11"/>
      <c r="BF38" s="11"/>
      <c r="BG38" s="11"/>
      <c r="BH38" s="11"/>
      <c r="BI38" s="11"/>
      <c r="BJ38" s="11"/>
      <c r="BK38" s="11"/>
      <c r="BL38" s="11"/>
      <c r="BM38" s="76">
        <f>IF(SUM(DueTotal)&gt;0,0,-SUM(DueTotal))</f>
        <v>0</v>
      </c>
      <c r="BN38" s="77"/>
      <c r="BO38" s="77"/>
      <c r="BP38" s="77"/>
      <c r="BQ38" s="77"/>
      <c r="BR38" s="77"/>
      <c r="BS38" s="77"/>
      <c r="BT38" s="77"/>
      <c r="BU38" s="77"/>
      <c r="BV38" s="77"/>
      <c r="BW38" s="77"/>
      <c r="BX38" s="77"/>
      <c r="BY38" s="78"/>
    </row>
    <row r="39" spans="1:77" ht="15" customHeight="1" x14ac:dyDescent="0.15">
      <c r="A39" s="11"/>
      <c r="B39" s="209"/>
      <c r="C39" s="210"/>
      <c r="D39" s="210"/>
      <c r="E39" s="210"/>
      <c r="F39" s="210"/>
      <c r="G39" s="210"/>
      <c r="H39" s="210"/>
      <c r="I39" s="210"/>
      <c r="J39" s="210"/>
      <c r="K39" s="210"/>
      <c r="L39" s="210"/>
      <c r="M39" s="210"/>
      <c r="N39" s="210"/>
      <c r="O39" s="210"/>
      <c r="P39" s="210"/>
      <c r="Q39" s="210"/>
      <c r="R39" s="210"/>
      <c r="S39" s="210"/>
      <c r="T39" s="210"/>
      <c r="U39" s="210"/>
      <c r="V39" s="210"/>
      <c r="W39" s="210"/>
      <c r="X39" s="210"/>
      <c r="Y39" s="210"/>
      <c r="Z39" s="210"/>
      <c r="AA39" s="210"/>
      <c r="AB39" s="210"/>
      <c r="AC39" s="210"/>
      <c r="AD39" s="210"/>
      <c r="AE39" s="210"/>
      <c r="AF39" s="210"/>
      <c r="AG39" s="210"/>
      <c r="AH39" s="210"/>
      <c r="AI39" s="210"/>
      <c r="AJ39" s="210"/>
      <c r="AK39" s="210"/>
      <c r="AL39" s="210"/>
      <c r="AM39" s="211"/>
      <c r="AO39" s="11"/>
      <c r="AP39" s="11" t="s">
        <v>146</v>
      </c>
      <c r="AQ39" s="11"/>
      <c r="AR39" s="11"/>
      <c r="AS39" s="11"/>
      <c r="AT39" s="11"/>
      <c r="AU39" s="11"/>
      <c r="AV39" s="11"/>
      <c r="AW39" s="11"/>
      <c r="AX39" s="11"/>
      <c r="AY39" s="11"/>
      <c r="AZ39" s="11"/>
      <c r="BA39" s="11"/>
      <c r="BB39" s="11"/>
      <c r="BC39" s="11"/>
      <c r="BD39" s="11"/>
      <c r="BE39" s="11"/>
      <c r="BF39" s="11"/>
      <c r="BG39" s="11"/>
      <c r="BH39" s="11"/>
      <c r="BI39" s="11"/>
      <c r="BJ39" s="11"/>
      <c r="BK39" s="11"/>
      <c r="BL39" s="11"/>
      <c r="BM39" s="76">
        <f>IF(SUM(DueTotal)&gt;0,SUM(DueTotal),0)</f>
        <v>0</v>
      </c>
      <c r="BN39" s="77"/>
      <c r="BO39" s="77"/>
      <c r="BP39" s="77"/>
      <c r="BQ39" s="77"/>
      <c r="BR39" s="77"/>
      <c r="BS39" s="77"/>
      <c r="BT39" s="77"/>
      <c r="BU39" s="77"/>
      <c r="BV39" s="77"/>
      <c r="BW39" s="77"/>
      <c r="BX39" s="77"/>
      <c r="BY39" s="78"/>
    </row>
    <row r="40" spans="1:77" ht="15" customHeight="1" x14ac:dyDescent="0.15">
      <c r="B40" s="212"/>
      <c r="C40" s="213"/>
      <c r="D40" s="213"/>
      <c r="E40" s="213"/>
      <c r="F40" s="213"/>
      <c r="G40" s="213"/>
      <c r="H40" s="213"/>
      <c r="I40" s="213"/>
      <c r="J40" s="213"/>
      <c r="K40" s="213"/>
      <c r="L40" s="213"/>
      <c r="M40" s="213"/>
      <c r="N40" s="213"/>
      <c r="O40" s="213"/>
      <c r="P40" s="213"/>
      <c r="Q40" s="213"/>
      <c r="R40" s="213"/>
      <c r="S40" s="213"/>
      <c r="T40" s="213"/>
      <c r="U40" s="213"/>
      <c r="V40" s="213"/>
      <c r="W40" s="213"/>
      <c r="X40" s="213"/>
      <c r="Y40" s="213"/>
      <c r="Z40" s="213"/>
      <c r="AA40" s="213"/>
      <c r="AB40" s="213"/>
      <c r="AC40" s="213"/>
      <c r="AD40" s="213"/>
      <c r="AE40" s="213"/>
      <c r="AF40" s="213"/>
      <c r="AG40" s="213"/>
      <c r="AH40" s="213"/>
      <c r="AI40" s="213"/>
      <c r="AJ40" s="213"/>
      <c r="AK40" s="213"/>
      <c r="AL40" s="213"/>
      <c r="AM40" s="214"/>
      <c r="AP40" s="206" t="s">
        <v>52</v>
      </c>
      <c r="AQ40" s="206"/>
      <c r="AR40" s="206"/>
      <c r="AS40" s="206"/>
      <c r="AT40" s="206"/>
      <c r="AU40" s="206"/>
      <c r="AV40" s="206"/>
      <c r="AW40" s="206"/>
      <c r="AX40" s="206"/>
      <c r="AY40" s="206"/>
      <c r="AZ40" s="206"/>
      <c r="BA40" s="206"/>
      <c r="BB40" s="206"/>
      <c r="BC40" s="206"/>
      <c r="BD40" s="206"/>
      <c r="BE40" s="206"/>
      <c r="BF40" s="206"/>
      <c r="BG40" s="206"/>
      <c r="BH40" s="206"/>
      <c r="BI40" s="206"/>
      <c r="BJ40" s="206"/>
      <c r="BK40" s="206"/>
      <c r="BL40" s="206"/>
    </row>
    <row r="41" spans="1:77" ht="15" customHeight="1" x14ac:dyDescent="0.15">
      <c r="B41" s="206" t="s">
        <v>58</v>
      </c>
      <c r="C41" s="206"/>
      <c r="D41" s="206"/>
      <c r="E41" s="206"/>
      <c r="F41" s="206"/>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c r="AD41" s="206"/>
      <c r="AE41" s="206"/>
      <c r="AF41" s="206"/>
      <c r="AG41" s="206"/>
      <c r="AH41" s="206"/>
      <c r="AI41" s="206"/>
      <c r="AJ41" s="206"/>
      <c r="AK41" s="206"/>
      <c r="AL41" s="206"/>
      <c r="AM41" s="206"/>
      <c r="AN41" s="206"/>
      <c r="AO41" s="206"/>
      <c r="AP41" s="206"/>
      <c r="AQ41" s="206"/>
      <c r="AR41" s="206"/>
      <c r="AS41" s="206"/>
      <c r="AT41" s="206"/>
      <c r="AU41" s="206"/>
      <c r="AV41" s="206"/>
      <c r="AW41" s="206"/>
      <c r="AX41" s="206"/>
      <c r="AY41" s="206"/>
      <c r="AZ41" s="206"/>
      <c r="BA41" s="206"/>
      <c r="BB41" s="206"/>
      <c r="BS41" s="82">
        <f>Version</f>
        <v>42736</v>
      </c>
      <c r="BT41" s="83"/>
      <c r="BU41" s="83"/>
      <c r="BV41" s="83"/>
      <c r="BW41" s="83"/>
      <c r="BX41" s="83"/>
      <c r="BY41" s="83"/>
    </row>
    <row r="42" spans="1:77" ht="15" customHeight="1" x14ac:dyDescent="0.15">
      <c r="B42" s="81" t="s">
        <v>187</v>
      </c>
      <c r="C42" s="81"/>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81"/>
      <c r="AZ42" s="81"/>
      <c r="BA42" s="13"/>
    </row>
    <row r="43" spans="1:77" ht="15" customHeight="1" x14ac:dyDescent="0.15">
      <c r="B43" s="18" t="str">
        <f>IF(DueTotal&lt;&gt;form_p2!AM25,"Remember to enter the reimbursable amount on page 2","")</f>
        <v/>
      </c>
    </row>
    <row r="44" spans="1:77" ht="15" customHeight="1" x14ac:dyDescent="0.15">
      <c r="B44" s="18"/>
    </row>
  </sheetData>
  <mergeCells count="212">
    <mergeCell ref="AO3:AU3"/>
    <mergeCell ref="O12:U12"/>
    <mergeCell ref="V12:AB12"/>
    <mergeCell ref="AC12:AI12"/>
    <mergeCell ref="AJ10:AP10"/>
    <mergeCell ref="AJ11:AP11"/>
    <mergeCell ref="AQ9:AW9"/>
    <mergeCell ref="AJ12:AP12"/>
    <mergeCell ref="O18:U18"/>
    <mergeCell ref="V8:AB8"/>
    <mergeCell ref="AC8:AI8"/>
    <mergeCell ref="AJ14:AP14"/>
    <mergeCell ref="AJ15:AP15"/>
    <mergeCell ref="AJ18:AP18"/>
    <mergeCell ref="B6:BN6"/>
    <mergeCell ref="B16:E18"/>
    <mergeCell ref="O16:U16"/>
    <mergeCell ref="F18:N18"/>
    <mergeCell ref="O17:U17"/>
    <mergeCell ref="AX11:BD11"/>
    <mergeCell ref="O7:U9"/>
    <mergeCell ref="AJ8:AP8"/>
    <mergeCell ref="AQ8:AW8"/>
    <mergeCell ref="AX8:BD8"/>
    <mergeCell ref="B41:BB41"/>
    <mergeCell ref="B37:AM40"/>
    <mergeCell ref="AP40:BL40"/>
    <mergeCell ref="V23:AB23"/>
    <mergeCell ref="B23:N23"/>
    <mergeCell ref="AC23:AI23"/>
    <mergeCell ref="AQ23:AW23"/>
    <mergeCell ref="Y30:AQ30"/>
    <mergeCell ref="AR29:BN29"/>
    <mergeCell ref="AR30:BN30"/>
    <mergeCell ref="BM37:BY37"/>
    <mergeCell ref="BM35:BY35"/>
    <mergeCell ref="BM36:BY36"/>
    <mergeCell ref="BS23:BY23"/>
    <mergeCell ref="Y28:AQ28"/>
    <mergeCell ref="BE23:BK23"/>
    <mergeCell ref="AR28:BN28"/>
    <mergeCell ref="BM38:BY38"/>
    <mergeCell ref="BW34:BY34"/>
    <mergeCell ref="BO31:BY31"/>
    <mergeCell ref="BO28:BY28"/>
    <mergeCell ref="B27:H27"/>
    <mergeCell ref="O23:U23"/>
    <mergeCell ref="AP34:BV34"/>
    <mergeCell ref="C32:AM33"/>
    <mergeCell ref="BO26:BY26"/>
    <mergeCell ref="BO27:BY27"/>
    <mergeCell ref="B13:N13"/>
    <mergeCell ref="V13:AB13"/>
    <mergeCell ref="AC13:AI13"/>
    <mergeCell ref="O13:U13"/>
    <mergeCell ref="V14:AB14"/>
    <mergeCell ref="AC14:AI14"/>
    <mergeCell ref="V15:AB15"/>
    <mergeCell ref="V16:AB16"/>
    <mergeCell ref="B19:N19"/>
    <mergeCell ref="AC19:AI19"/>
    <mergeCell ref="B14:N14"/>
    <mergeCell ref="O14:U14"/>
    <mergeCell ref="AC15:AI15"/>
    <mergeCell ref="B15:N15"/>
    <mergeCell ref="O15:U15"/>
    <mergeCell ref="BS20:BY20"/>
    <mergeCell ref="BS17:BY17"/>
    <mergeCell ref="O19:U19"/>
    <mergeCell ref="V19:AB19"/>
    <mergeCell ref="F22:I22"/>
    <mergeCell ref="AQ15:AW15"/>
    <mergeCell ref="BE8:BK8"/>
    <mergeCell ref="AC9:AI9"/>
    <mergeCell ref="BL9:BR9"/>
    <mergeCell ref="BS7:BY9"/>
    <mergeCell ref="AJ9:AP9"/>
    <mergeCell ref="BL8:BR8"/>
    <mergeCell ref="B10:N10"/>
    <mergeCell ref="AR26:BN26"/>
    <mergeCell ref="BE12:BK12"/>
    <mergeCell ref="BL12:BR12"/>
    <mergeCell ref="BE19:BK19"/>
    <mergeCell ref="BE20:BK20"/>
    <mergeCell ref="B11:N11"/>
    <mergeCell ref="F16:N16"/>
    <mergeCell ref="BE13:BK13"/>
    <mergeCell ref="AX16:BD16"/>
    <mergeCell ref="BE16:BK16"/>
    <mergeCell ref="BE14:BK14"/>
    <mergeCell ref="AC20:AI20"/>
    <mergeCell ref="V20:AB20"/>
    <mergeCell ref="O20:U20"/>
    <mergeCell ref="B21:N21"/>
    <mergeCell ref="B20:N20"/>
    <mergeCell ref="AC21:AI21"/>
    <mergeCell ref="B12:N12"/>
    <mergeCell ref="BL15:BR15"/>
    <mergeCell ref="AJ17:AP17"/>
    <mergeCell ref="AX22:BD22"/>
    <mergeCell ref="AJ13:AP13"/>
    <mergeCell ref="AQ13:AW13"/>
    <mergeCell ref="AX13:BD13"/>
    <mergeCell ref="AQ12:AW12"/>
    <mergeCell ref="AQ14:AW14"/>
    <mergeCell ref="O22:U22"/>
    <mergeCell ref="V21:AB21"/>
    <mergeCell ref="AQ17:AW17"/>
    <mergeCell ref="AQ18:AW18"/>
    <mergeCell ref="AQ16:AW16"/>
    <mergeCell ref="AC18:AI18"/>
    <mergeCell ref="BE22:BK22"/>
    <mergeCell ref="AX21:BD21"/>
    <mergeCell ref="BE21:BK21"/>
    <mergeCell ref="BE18:BK18"/>
    <mergeCell ref="B25:BP25"/>
    <mergeCell ref="F17:N17"/>
    <mergeCell ref="V17:AB17"/>
    <mergeCell ref="V18:AB18"/>
    <mergeCell ref="AJ23:AP23"/>
    <mergeCell ref="BL23:BR23"/>
    <mergeCell ref="AX17:BD17"/>
    <mergeCell ref="AJ20:AP20"/>
    <mergeCell ref="AC16:AI16"/>
    <mergeCell ref="AX23:BD23"/>
    <mergeCell ref="AC17:AI17"/>
    <mergeCell ref="AJ16:AP16"/>
    <mergeCell ref="AQ19:AW19"/>
    <mergeCell ref="AJ19:AP19"/>
    <mergeCell ref="O11:U11"/>
    <mergeCell ref="BE10:BK10"/>
    <mergeCell ref="AX10:BD10"/>
    <mergeCell ref="AC10:AI10"/>
    <mergeCell ref="BE11:BK11"/>
    <mergeCell ref="O10:U10"/>
    <mergeCell ref="AQ10:AW10"/>
    <mergeCell ref="AQ11:AW11"/>
    <mergeCell ref="V11:AB11"/>
    <mergeCell ref="AC11:AI11"/>
    <mergeCell ref="V10:AB10"/>
    <mergeCell ref="BS19:BY19"/>
    <mergeCell ref="BL20:BR20"/>
    <mergeCell ref="BE17:BK17"/>
    <mergeCell ref="BL18:BR18"/>
    <mergeCell ref="AX15:BD15"/>
    <mergeCell ref="AX1:BT1"/>
    <mergeCell ref="AX2:BT2"/>
    <mergeCell ref="BN3:BT3"/>
    <mergeCell ref="BL13:BR13"/>
    <mergeCell ref="AX9:BD9"/>
    <mergeCell ref="BE9:BK9"/>
    <mergeCell ref="BL14:BR14"/>
    <mergeCell ref="AX14:BD14"/>
    <mergeCell ref="AX12:BD12"/>
    <mergeCell ref="BS18:BY18"/>
    <mergeCell ref="BQ6:BY6"/>
    <mergeCell ref="BL17:BR17"/>
    <mergeCell ref="AX18:BD18"/>
    <mergeCell ref="BL19:BR19"/>
    <mergeCell ref="AX19:BD19"/>
    <mergeCell ref="AX20:BD20"/>
    <mergeCell ref="BV2:BY2"/>
    <mergeCell ref="BV3:BY3"/>
    <mergeCell ref="BE15:BK15"/>
    <mergeCell ref="B7:N9"/>
    <mergeCell ref="AJ22:AP22"/>
    <mergeCell ref="AQ22:AW22"/>
    <mergeCell ref="BS11:BY11"/>
    <mergeCell ref="BS14:BY14"/>
    <mergeCell ref="V7:BR7"/>
    <mergeCell ref="V9:AB9"/>
    <mergeCell ref="BS10:BY10"/>
    <mergeCell ref="BS12:BY12"/>
    <mergeCell ref="BL10:BR10"/>
    <mergeCell ref="BL11:BR11"/>
    <mergeCell ref="BS13:BY13"/>
    <mergeCell ref="BS22:BY22"/>
    <mergeCell ref="O21:U21"/>
    <mergeCell ref="AQ20:AW20"/>
    <mergeCell ref="AQ21:AW21"/>
    <mergeCell ref="AJ21:AP21"/>
    <mergeCell ref="AC22:AI22"/>
    <mergeCell ref="BL22:BR22"/>
    <mergeCell ref="BS21:BY21"/>
    <mergeCell ref="BL16:BR16"/>
    <mergeCell ref="BL21:BR21"/>
    <mergeCell ref="BS15:BY15"/>
    <mergeCell ref="BS16:BY16"/>
    <mergeCell ref="BM39:BY39"/>
    <mergeCell ref="V22:AB22"/>
    <mergeCell ref="B42:AZ42"/>
    <mergeCell ref="BS41:BY41"/>
    <mergeCell ref="BO30:BY30"/>
    <mergeCell ref="I29:X29"/>
    <mergeCell ref="B34:AM36"/>
    <mergeCell ref="BO29:BY29"/>
    <mergeCell ref="B31:X31"/>
    <mergeCell ref="B30:H30"/>
    <mergeCell ref="I30:X30"/>
    <mergeCell ref="B29:H29"/>
    <mergeCell ref="Y26:AQ26"/>
    <mergeCell ref="J22:N22"/>
    <mergeCell ref="B22:E22"/>
    <mergeCell ref="I27:X27"/>
    <mergeCell ref="I28:X28"/>
    <mergeCell ref="Y29:AQ29"/>
    <mergeCell ref="B26:H26"/>
    <mergeCell ref="B28:H28"/>
    <mergeCell ref="BQ25:BY25"/>
    <mergeCell ref="I26:X26"/>
    <mergeCell ref="AR27:BN27"/>
    <mergeCell ref="Y27:AQ27"/>
  </mergeCells>
  <phoneticPr fontId="0" type="noConversion"/>
  <conditionalFormatting sqref="AP40">
    <cfRule type="expression" dxfId="14" priority="2" stopIfTrue="1">
      <formula>NOT(ISBLANK(BM37))</formula>
    </cfRule>
  </conditionalFormatting>
  <conditionalFormatting sqref="B41:BB41">
    <cfRule type="expression" dxfId="13" priority="3" stopIfTrue="1">
      <formula>AND(SUM($BM$35:$BY$36)&gt;0,BM38&lt;=0)</formula>
    </cfRule>
    <cfRule type="expression" dxfId="12" priority="4" stopIfTrue="1">
      <formula>BM38&lt;&gt;0</formula>
    </cfRule>
  </conditionalFormatting>
  <conditionalFormatting sqref="B37:AM40">
    <cfRule type="expression" dxfId="11" priority="5" stopIfTrue="1">
      <formula>AND(SUM($BS$19,$BS$22)&gt;0,LEN(B37)+LEN(B34)&lt;5)</formula>
    </cfRule>
  </conditionalFormatting>
  <conditionalFormatting sqref="AX2:BT2">
    <cfRule type="expression" dxfId="10" priority="6" stopIfTrue="1">
      <formula>AND(LEN(AX2)&lt;2,($O$23+$BS$23)&gt;0.01)</formula>
    </cfRule>
  </conditionalFormatting>
  <conditionalFormatting sqref="AX1:BT1">
    <cfRule type="expression" dxfId="9" priority="7" stopIfTrue="1">
      <formula>LEN(AX1)&lt;3</formula>
    </cfRule>
  </conditionalFormatting>
  <conditionalFormatting sqref="BN3:BT3">
    <cfRule type="cellIs" dxfId="8" priority="8" stopIfTrue="1" operator="equal">
      <formula>0</formula>
    </cfRule>
  </conditionalFormatting>
  <conditionalFormatting sqref="BM38:BY39">
    <cfRule type="cellIs" dxfId="7" priority="9" stopIfTrue="1" operator="equal">
      <formula>0</formula>
    </cfRule>
  </conditionalFormatting>
  <conditionalFormatting sqref="AP37">
    <cfRule type="expression" dxfId="6" priority="10" stopIfTrue="1">
      <formula>AND(SUM($BM$35:$BY$36)&gt;0,ISBLANK($BM$37))</formula>
    </cfRule>
  </conditionalFormatting>
  <conditionalFormatting sqref="O23:BR23 V22:BR22 BS10:BY23 BO31:BO32 BP32:BX32">
    <cfRule type="cellIs" dxfId="5" priority="11" stopIfTrue="1" operator="between">
      <formula>-0.0099</formula>
      <formula>0.0099</formula>
    </cfRule>
  </conditionalFormatting>
  <conditionalFormatting sqref="B42:AZ42">
    <cfRule type="expression" dxfId="4" priority="12" stopIfTrue="1">
      <formula>AND(SUM(Travel)=0,SUM(CostTotal)&gt;0,SUM(CostTotal)&lt;100,Advance=0)</formula>
    </cfRule>
  </conditionalFormatting>
  <conditionalFormatting sqref="V10:BR10 V16:BR18">
    <cfRule type="expression" dxfId="3" priority="14" stopIfTrue="1">
      <formula>AND($BS$10&gt;0,SUM($BS$16:$BY$18)&gt;0)</formula>
    </cfRule>
  </conditionalFormatting>
  <conditionalFormatting sqref="B34:AM36">
    <cfRule type="expression" dxfId="2" priority="15" stopIfTrue="1">
      <formula>AND(SUM($BS$19,$BS$22)&gt;0,LEN(B34)&lt;5)</formula>
    </cfRule>
  </conditionalFormatting>
  <conditionalFormatting sqref="AO3:AU3">
    <cfRule type="expression" dxfId="1" priority="16" stopIfTrue="1">
      <formula>"and(DepartDate=0,len(Destination)&gt;2)"</formula>
    </cfRule>
  </conditionalFormatting>
  <conditionalFormatting sqref="AQ24:BY24 AQ33:BY33">
    <cfRule type="expression" dxfId="0" priority="17" stopIfTrue="1">
      <formula>AND(COUNTA(DeptID)=0,SUM(CostTotal)&gt;0,$BS$19+$BS$22=0)</formula>
    </cfRule>
  </conditionalFormatting>
  <dataValidations xWindow="28" yWindow="546" count="10">
    <dataValidation type="decimal" operator="lessThanOrEqual" allowBlank="1" showInputMessage="1" showErrorMessage="1" errorTitle="Travel Advance" error="Enter as a negative number" promptTitle="Travel Advance" prompt="Enter as a negative number" sqref="BM37:BY37">
      <formula1>0</formula1>
    </dataValidation>
    <dataValidation type="whole" operator="greaterThan" allowBlank="1" showErrorMessage="1" errorTitle="Milage" error="Round to nearest mile" sqref="V21:BR21">
      <formula1>0</formula1>
    </dataValidation>
    <dataValidation type="decimal" errorStyle="warning" operator="equal" showInputMessage="1" showErrorMessage="1" errorTitle="Milage Rate" error="Are you sure you want to cahnge this amount?" promptTitle="Milage Rate" prompt="This amount reflects the Federal rate for reimbursment as of 1/1/2008.  Consult Accounts Payable before changing this amount." sqref="J22:N22">
      <formula1>FedRate</formula1>
    </dataValidation>
    <dataValidation operator="greaterThanOrEqual" allowBlank="1" showInputMessage="1" promptTitle="Destination" prompt="Use only for trips (if section D-1 is used)_x000a_Please record the geographic destination: City, state and country.  If space is not enough (e.g. a trip with multiple destinations) use the space at the bottom left of the page.  _x000a_" sqref="AX2:BT2"/>
    <dataValidation type="textLength" errorStyle="warning" operator="lessThanOrEqual" allowBlank="1" showInputMessage="1" showErrorMessage="1" errorTitle="String too long" error="Be sure that the details show on the form.  Use the boxes at the bottom of this page or attach additional pages if necessary" promptTitle="Details" prompt="This box is limited to 40 characters.  Add more details in the boxes at the bottom of the page or attach additional pages if necessary." sqref="AR27:BN30 Y27:AE27">
      <formula1>40</formula1>
    </dataValidation>
    <dataValidation type="textLength" errorStyle="warning" operator="lessThanOrEqual" allowBlank="1" showInputMessage="1" showErrorMessage="1" errorTitle="String too long" error="Be sure that the details show on the form.  Use the boxes at the bottom of this page or attach additional pages if necessary" promptTitle="Details" prompt="This box is limited to 27 characters.  Add more details in the boxes at the bottom of the page or attach additional pages if necessary." sqref="I27:X30">
      <formula1>27</formula1>
    </dataValidation>
    <dataValidation allowBlank="1" showInputMessage="1" promptTitle="Departure Date" prompt="Use only for trips (if section D-1 is used)." sqref="AO3:AU3"/>
    <dataValidation allowBlank="1" showInputMessage="1" promptTitle="Return Date" prompt="Date returned from the trip _x000a_If no travel was involved, date you incurred the last expense." sqref="BN3:BT3"/>
    <dataValidation type="whole" allowBlank="1" showInputMessage="1" showErrorMessage="1" errorTitle="Up to four  digits" error="Enter number from department's log" promptTitle="For IT Works Only" prompt="Enter number from department's log from 1-9999" sqref="BV3:BY3">
      <formula1>1</formula1>
      <formula2>9999</formula2>
    </dataValidation>
    <dataValidation type="textLength" operator="equal" allowBlank="1" showInputMessage="1" showErrorMessage="1" errorTitle="Department Code" error="Must be two characters" promptTitle="For IT Works Only" prompt="Enter your department's two characters code" sqref="BV2:BY2">
      <formula1>2</formula1>
    </dataValidation>
  </dataValidations>
  <hyperlinks>
    <hyperlink ref="BQ25:BY25" location="Sec_D2" tooltip="Read more details about this section" display="D-2 Documentation"/>
    <hyperlink ref="BQ6:BY6" location="Sec_D1" tooltip="Read more details about this section" display="D-1 Documentation"/>
    <hyperlink ref="B7:N9" r:id="rId1" tooltip="Link to the Financial Affairs Policies web page" display="Type of expense"/>
    <hyperlink ref="BW34:BY34" location="Sec_D3" tooltip="Documentation for Section D-3" display="Docum."/>
    <hyperlink ref="B21:N21" r:id="rId2" tooltip="See links to mileage rate on our web site" display="Mileage (personal car)"/>
    <hyperlink ref="B10:N10" r:id="rId3" tooltip="See links to per diem rates on our web site" display="Per-Diem meals &amp; incidental"/>
  </hyperlinks>
  <pageMargins left="0.5" right="0.5" top="0.37" bottom="0.35" header="0.2" footer="0.17"/>
  <pageSetup scale="94" orientation="landscape" r:id="rId4"/>
  <headerFooter alignWithMargins="0"/>
  <ignoredErrors>
    <ignoredError sqref="V9 AC9:AJ9 AK9:BR9" unlockedFormula="1"/>
  </ignoredErrors>
  <drawing r:id="rId5"/>
  <legacyDrawing r:id="rId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BP51"/>
  <sheetViews>
    <sheetView showGridLines="0" showRowColHeaders="0" topLeftCell="A22" workbookViewId="0"/>
  </sheetViews>
  <sheetFormatPr defaultColWidth="1.7109375" defaultRowHeight="15" customHeight="1" x14ac:dyDescent="0.15"/>
  <cols>
    <col min="1" max="16384" width="1.7109375" style="1"/>
  </cols>
  <sheetData>
    <row r="1" spans="2:61" ht="15.95" customHeight="1" x14ac:dyDescent="0.15">
      <c r="BA1" s="6" t="s">
        <v>50</v>
      </c>
    </row>
    <row r="2" spans="2:61" ht="20.100000000000001" customHeight="1" x14ac:dyDescent="0.15">
      <c r="AW2" s="276" t="s">
        <v>68</v>
      </c>
      <c r="AX2" s="276"/>
      <c r="AY2" s="276"/>
      <c r="AZ2" s="276"/>
      <c r="BA2" s="276"/>
      <c r="BB2" s="276"/>
      <c r="BC2" s="276"/>
    </row>
    <row r="5" spans="2:61" ht="15" customHeight="1" x14ac:dyDescent="0.2">
      <c r="F5" s="246" t="s">
        <v>87</v>
      </c>
      <c r="G5" s="246"/>
      <c r="H5" s="246"/>
      <c r="I5" s="246"/>
      <c r="J5" s="246"/>
      <c r="K5" s="246"/>
      <c r="L5" s="246"/>
      <c r="M5" s="246"/>
      <c r="N5" s="246"/>
      <c r="O5" s="246"/>
      <c r="P5" s="246"/>
      <c r="Q5" s="246"/>
      <c r="R5" s="246"/>
      <c r="S5" s="246"/>
      <c r="T5" s="246"/>
      <c r="U5" s="246"/>
      <c r="V5" s="246"/>
      <c r="W5" s="246"/>
      <c r="X5" s="246"/>
      <c r="Y5" s="246"/>
      <c r="Z5" s="246"/>
      <c r="AX5" s="282"/>
      <c r="AY5" s="282"/>
      <c r="AZ5" s="282"/>
      <c r="BA5" s="282"/>
      <c r="BB5" s="282"/>
    </row>
    <row r="6" spans="2:61" ht="15" customHeight="1" x14ac:dyDescent="0.15">
      <c r="F6" s="246"/>
      <c r="G6" s="246"/>
      <c r="H6" s="246"/>
      <c r="I6" s="246"/>
      <c r="J6" s="246"/>
      <c r="K6" s="246"/>
      <c r="L6" s="246"/>
      <c r="M6" s="246"/>
      <c r="N6" s="246"/>
      <c r="O6" s="246"/>
      <c r="P6" s="246"/>
      <c r="Q6" s="246"/>
      <c r="R6" s="246"/>
      <c r="S6" s="246"/>
      <c r="T6" s="246"/>
      <c r="U6" s="246"/>
      <c r="V6" s="246"/>
      <c r="W6" s="246"/>
      <c r="X6" s="246"/>
      <c r="Y6" s="246"/>
      <c r="Z6" s="246"/>
      <c r="AX6" s="51"/>
      <c r="AY6" s="51"/>
      <c r="AZ6" s="51"/>
      <c r="BA6" s="51"/>
      <c r="BB6" s="51"/>
    </row>
    <row r="7" spans="2:61" ht="15" customHeight="1" x14ac:dyDescent="0.2">
      <c r="F7" s="247"/>
      <c r="G7" s="247"/>
      <c r="H7" s="247"/>
      <c r="I7" s="247"/>
      <c r="J7" s="247"/>
      <c r="K7" s="247"/>
      <c r="L7" s="247"/>
      <c r="M7" s="247"/>
      <c r="N7" s="247"/>
      <c r="O7" s="247"/>
      <c r="P7" s="247"/>
      <c r="Q7" s="247"/>
      <c r="R7" s="247"/>
      <c r="S7" s="247"/>
      <c r="T7" s="247"/>
      <c r="U7" s="247"/>
      <c r="V7" s="247"/>
      <c r="W7" s="247"/>
      <c r="X7" s="247"/>
      <c r="Y7" s="247"/>
      <c r="Z7" s="247"/>
      <c r="BF7" s="25"/>
      <c r="BG7" s="25"/>
      <c r="BH7" s="25"/>
      <c r="BI7" s="25"/>
    </row>
    <row r="8" spans="2:61" ht="15" customHeight="1" x14ac:dyDescent="0.15">
      <c r="B8" s="283" t="s">
        <v>6</v>
      </c>
      <c r="C8" s="284"/>
      <c r="D8" s="284"/>
      <c r="E8" s="284"/>
      <c r="F8" s="284"/>
      <c r="G8" s="284"/>
      <c r="H8" s="284"/>
      <c r="I8" s="284"/>
      <c r="J8" s="284"/>
      <c r="K8" s="284"/>
      <c r="L8" s="284"/>
      <c r="M8" s="284"/>
      <c r="N8" s="284"/>
      <c r="O8" s="284"/>
      <c r="P8" s="284"/>
      <c r="Q8" s="284"/>
      <c r="R8" s="284"/>
      <c r="S8" s="284"/>
      <c r="T8" s="284"/>
      <c r="U8" s="284"/>
      <c r="V8" s="284"/>
      <c r="W8" s="284"/>
      <c r="X8" s="284"/>
      <c r="Y8" s="284"/>
      <c r="Z8" s="284"/>
      <c r="AA8" s="284"/>
      <c r="AB8" s="284"/>
      <c r="AC8" s="284"/>
      <c r="AD8" s="284"/>
      <c r="AE8" s="285"/>
      <c r="AG8" s="289" t="str">
        <f>IF(AND(tstStatus&lt;4,tstStatus&gt;0),"Check will be mailed to campus address.  Contact AP for alternative arrangement.",IF(tstStatus=4,"Check will be mailed via US mail to remit to address.  Contact AP for alternative arrangement.",""))</f>
        <v/>
      </c>
      <c r="AH8" s="290"/>
      <c r="AI8" s="290"/>
      <c r="AJ8" s="290"/>
      <c r="AK8" s="290"/>
      <c r="AL8" s="290"/>
      <c r="AM8" s="290"/>
      <c r="AN8" s="290"/>
      <c r="AO8" s="290"/>
      <c r="AP8" s="290"/>
      <c r="AQ8" s="290"/>
      <c r="AR8" s="290"/>
      <c r="AS8" s="290"/>
      <c r="AT8" s="290"/>
      <c r="AU8" s="290"/>
      <c r="AV8" s="290"/>
      <c r="AW8" s="290"/>
      <c r="AX8" s="290"/>
      <c r="AY8" s="290"/>
      <c r="AZ8" s="290"/>
      <c r="BA8" s="290"/>
    </row>
    <row r="9" spans="2:61" ht="15" customHeight="1" x14ac:dyDescent="0.15">
      <c r="B9" s="286" t="str">
        <f>IF(LEN(form_p1!AX1)&gt;0,form_p1!AX1,"")</f>
        <v/>
      </c>
      <c r="C9" s="287"/>
      <c r="D9" s="287"/>
      <c r="E9" s="287"/>
      <c r="F9" s="287"/>
      <c r="G9" s="287"/>
      <c r="H9" s="287"/>
      <c r="I9" s="287"/>
      <c r="J9" s="287"/>
      <c r="K9" s="287"/>
      <c r="L9" s="287"/>
      <c r="M9" s="287"/>
      <c r="N9" s="287"/>
      <c r="O9" s="287"/>
      <c r="P9" s="287"/>
      <c r="Q9" s="287"/>
      <c r="R9" s="287"/>
      <c r="S9" s="287"/>
      <c r="T9" s="287"/>
      <c r="U9" s="287"/>
      <c r="V9" s="287"/>
      <c r="W9" s="287"/>
      <c r="X9" s="287"/>
      <c r="Y9" s="287"/>
      <c r="Z9" s="287"/>
      <c r="AA9" s="287"/>
      <c r="AB9" s="287"/>
      <c r="AC9" s="287"/>
      <c r="AD9" s="287"/>
      <c r="AE9" s="288"/>
      <c r="AG9" s="290"/>
      <c r="AH9" s="290"/>
      <c r="AI9" s="290"/>
      <c r="AJ9" s="290"/>
      <c r="AK9" s="290"/>
      <c r="AL9" s="290"/>
      <c r="AM9" s="290"/>
      <c r="AN9" s="290"/>
      <c r="AO9" s="290"/>
      <c r="AP9" s="290"/>
      <c r="AQ9" s="290"/>
      <c r="AR9" s="290"/>
      <c r="AS9" s="290"/>
      <c r="AT9" s="290"/>
      <c r="AU9" s="290"/>
      <c r="AV9" s="290"/>
      <c r="AW9" s="290"/>
      <c r="AX9" s="290"/>
      <c r="AY9" s="290"/>
      <c r="AZ9" s="290"/>
      <c r="BA9" s="290"/>
    </row>
    <row r="10" spans="2:61" ht="5.0999999999999996" customHeight="1" x14ac:dyDescent="0.15"/>
    <row r="11" spans="2:61" ht="15" customHeight="1" x14ac:dyDescent="0.15">
      <c r="B11" s="260" t="s">
        <v>129</v>
      </c>
      <c r="C11" s="280"/>
      <c r="D11" s="280"/>
      <c r="E11" s="280"/>
      <c r="F11" s="280"/>
      <c r="G11" s="280"/>
      <c r="H11" s="280"/>
      <c r="I11" s="280"/>
      <c r="J11" s="280"/>
      <c r="K11" s="280"/>
      <c r="L11" s="280"/>
      <c r="M11" s="280"/>
      <c r="N11" s="280"/>
      <c r="O11" s="280"/>
      <c r="P11" s="280"/>
      <c r="Q11" s="280"/>
      <c r="R11" s="280"/>
      <c r="S11" s="280"/>
      <c r="T11" s="280"/>
      <c r="U11" s="280"/>
      <c r="V11" s="280"/>
      <c r="W11" s="280"/>
      <c r="X11" s="280"/>
      <c r="Y11" s="280"/>
      <c r="Z11" s="280"/>
      <c r="AA11" s="281"/>
      <c r="AB11" s="260" t="s">
        <v>7</v>
      </c>
      <c r="AC11" s="280"/>
      <c r="AD11" s="280"/>
      <c r="AE11" s="280"/>
      <c r="AF11" s="280"/>
      <c r="AG11" s="280"/>
      <c r="AH11" s="280"/>
      <c r="AI11" s="280"/>
      <c r="AJ11" s="280"/>
      <c r="AK11" s="280"/>
      <c r="AL11" s="280"/>
      <c r="AM11" s="280"/>
      <c r="AN11" s="280"/>
      <c r="AO11" s="280"/>
      <c r="AP11" s="280"/>
      <c r="AQ11" s="280"/>
      <c r="AR11" s="280"/>
      <c r="AS11" s="280"/>
      <c r="AT11" s="280"/>
      <c r="AU11" s="280"/>
      <c r="AV11" s="280"/>
      <c r="AW11" s="280"/>
      <c r="AX11" s="280"/>
      <c r="AY11" s="280"/>
      <c r="AZ11" s="280"/>
      <c r="BA11" s="281"/>
    </row>
    <row r="12" spans="2:61" ht="15" customHeight="1" x14ac:dyDescent="0.15">
      <c r="B12" s="257"/>
      <c r="C12" s="258"/>
      <c r="D12" s="258"/>
      <c r="E12" s="258"/>
      <c r="F12" s="258"/>
      <c r="G12" s="258"/>
      <c r="H12" s="258"/>
      <c r="I12" s="258"/>
      <c r="J12" s="258"/>
      <c r="K12" s="258"/>
      <c r="L12" s="258"/>
      <c r="M12" s="258"/>
      <c r="N12" s="258"/>
      <c r="O12" s="258"/>
      <c r="P12" s="258"/>
      <c r="Q12" s="258"/>
      <c r="R12" s="258"/>
      <c r="S12" s="258"/>
      <c r="T12" s="258"/>
      <c r="U12" s="258"/>
      <c r="V12" s="258"/>
      <c r="W12" s="258"/>
      <c r="X12" s="258"/>
      <c r="Y12" s="258"/>
      <c r="Z12" s="277"/>
      <c r="AA12" s="278"/>
      <c r="AB12" s="279"/>
      <c r="AC12" s="277"/>
      <c r="AD12" s="277"/>
      <c r="AE12" s="277"/>
      <c r="AF12" s="277"/>
      <c r="AG12" s="277"/>
      <c r="AH12" s="277"/>
      <c r="AI12" s="277"/>
      <c r="AJ12" s="277"/>
      <c r="AK12" s="277"/>
      <c r="AL12" s="277"/>
      <c r="AM12" s="277"/>
      <c r="AN12" s="258"/>
      <c r="AO12" s="258"/>
      <c r="AP12" s="258"/>
      <c r="AQ12" s="258"/>
      <c r="AR12" s="258"/>
      <c r="AS12" s="258"/>
      <c r="AT12" s="258"/>
      <c r="AU12" s="258"/>
      <c r="AV12" s="258"/>
      <c r="AW12" s="258"/>
      <c r="AX12" s="258"/>
      <c r="AY12" s="258"/>
      <c r="AZ12" s="258"/>
      <c r="BA12" s="259"/>
    </row>
    <row r="13" spans="2:61" ht="5.0999999999999996" customHeight="1" x14ac:dyDescent="0.15">
      <c r="B13" s="2"/>
      <c r="C13" s="3"/>
      <c r="D13" s="3"/>
      <c r="E13" s="3"/>
      <c r="F13" s="3"/>
      <c r="G13" s="3"/>
      <c r="H13" s="3"/>
      <c r="I13" s="3"/>
      <c r="J13" s="3"/>
      <c r="K13" s="3"/>
      <c r="L13" s="3"/>
      <c r="M13" s="3"/>
      <c r="N13" s="3"/>
      <c r="O13" s="3"/>
      <c r="P13" s="3"/>
      <c r="Q13" s="3"/>
      <c r="R13" s="3"/>
      <c r="S13" s="3"/>
      <c r="T13" s="3"/>
      <c r="U13" s="3"/>
      <c r="V13" s="3"/>
      <c r="W13" s="3"/>
      <c r="X13" s="3"/>
      <c r="Y13" s="3"/>
      <c r="Z13" s="4"/>
      <c r="AA13" s="4"/>
      <c r="AB13" s="4"/>
      <c r="AC13" s="4"/>
      <c r="AD13" s="4"/>
      <c r="AE13" s="4"/>
      <c r="AF13" s="4"/>
      <c r="AG13" s="4"/>
      <c r="AH13" s="4"/>
      <c r="AI13" s="4"/>
      <c r="AJ13" s="4"/>
      <c r="AK13" s="4"/>
      <c r="AL13" s="4"/>
      <c r="AM13" s="4"/>
      <c r="AN13" s="5"/>
      <c r="AO13" s="5"/>
      <c r="AP13" s="5"/>
      <c r="AQ13" s="5"/>
      <c r="AR13" s="5"/>
      <c r="AS13" s="5"/>
      <c r="AT13" s="5"/>
      <c r="AU13" s="5"/>
      <c r="AV13" s="5"/>
      <c r="AW13" s="5"/>
      <c r="AX13" s="5"/>
      <c r="AY13" s="5"/>
      <c r="AZ13" s="5"/>
      <c r="BA13" s="5"/>
    </row>
    <row r="14" spans="2:61" ht="15" customHeight="1" x14ac:dyDescent="0.2">
      <c r="B14" s="260" t="s">
        <v>8</v>
      </c>
      <c r="C14" s="255"/>
      <c r="D14" s="255"/>
      <c r="E14" s="255"/>
      <c r="F14" s="255"/>
      <c r="G14" s="255"/>
      <c r="H14" s="255"/>
      <c r="I14" s="255"/>
      <c r="J14" s="255"/>
      <c r="K14" s="255"/>
      <c r="L14" s="255"/>
      <c r="M14" s="255"/>
      <c r="N14" s="255"/>
      <c r="O14" s="255"/>
      <c r="P14" s="255"/>
      <c r="Q14" s="255"/>
      <c r="R14" s="255"/>
      <c r="S14" s="255"/>
      <c r="T14" s="255"/>
      <c r="U14" s="255"/>
      <c r="V14" s="255"/>
      <c r="W14" s="255"/>
      <c r="X14" s="255"/>
      <c r="Y14" s="256"/>
      <c r="Z14" s="260" t="s">
        <v>1</v>
      </c>
      <c r="AA14" s="261"/>
      <c r="AB14" s="261"/>
      <c r="AC14" s="261"/>
      <c r="AD14" s="261"/>
      <c r="AE14" s="261"/>
      <c r="AF14" s="261"/>
      <c r="AG14" s="261"/>
      <c r="AH14" s="261"/>
      <c r="AI14" s="261"/>
      <c r="AJ14" s="261"/>
      <c r="AK14" s="261"/>
      <c r="AL14" s="261"/>
      <c r="AM14" s="261"/>
      <c r="AN14" s="261"/>
      <c r="AO14" s="262"/>
      <c r="AP14" s="260" t="s">
        <v>2</v>
      </c>
      <c r="AQ14" s="280"/>
      <c r="AR14" s="280"/>
      <c r="AS14" s="281"/>
      <c r="AT14" s="260" t="s">
        <v>3</v>
      </c>
      <c r="AU14" s="280"/>
      <c r="AV14" s="280"/>
      <c r="AW14" s="280"/>
      <c r="AX14" s="280"/>
      <c r="AY14" s="280"/>
      <c r="AZ14" s="280"/>
      <c r="BA14" s="281"/>
    </row>
    <row r="15" spans="2:61" ht="15" customHeight="1" x14ac:dyDescent="0.2">
      <c r="B15" s="257"/>
      <c r="C15" s="258"/>
      <c r="D15" s="258"/>
      <c r="E15" s="258"/>
      <c r="F15" s="258"/>
      <c r="G15" s="258"/>
      <c r="H15" s="258"/>
      <c r="I15" s="258"/>
      <c r="J15" s="258"/>
      <c r="K15" s="258"/>
      <c r="L15" s="258"/>
      <c r="M15" s="258"/>
      <c r="N15" s="258"/>
      <c r="O15" s="258"/>
      <c r="P15" s="258"/>
      <c r="Q15" s="258"/>
      <c r="R15" s="258"/>
      <c r="S15" s="258"/>
      <c r="T15" s="258"/>
      <c r="U15" s="258"/>
      <c r="V15" s="258"/>
      <c r="W15" s="258"/>
      <c r="X15" s="258"/>
      <c r="Y15" s="259"/>
      <c r="Z15" s="266"/>
      <c r="AA15" s="267"/>
      <c r="AB15" s="267"/>
      <c r="AC15" s="267"/>
      <c r="AD15" s="267"/>
      <c r="AE15" s="267"/>
      <c r="AF15" s="267"/>
      <c r="AG15" s="267"/>
      <c r="AH15" s="267"/>
      <c r="AI15" s="267"/>
      <c r="AJ15" s="267"/>
      <c r="AK15" s="267"/>
      <c r="AL15" s="267"/>
      <c r="AM15" s="267"/>
      <c r="AN15" s="267"/>
      <c r="AO15" s="268"/>
      <c r="AP15" s="249"/>
      <c r="AQ15" s="250"/>
      <c r="AR15" s="250"/>
      <c r="AS15" s="251"/>
      <c r="AT15" s="263"/>
      <c r="AU15" s="264"/>
      <c r="AV15" s="264"/>
      <c r="AW15" s="264"/>
      <c r="AX15" s="264"/>
      <c r="AY15" s="264"/>
      <c r="AZ15" s="264"/>
      <c r="BA15" s="265"/>
    </row>
    <row r="16" spans="2:61" ht="20.100000000000001" customHeight="1" x14ac:dyDescent="0.15">
      <c r="B16" s="254" t="s">
        <v>45</v>
      </c>
      <c r="C16" s="255"/>
      <c r="D16" s="255"/>
      <c r="E16" s="255"/>
      <c r="F16" s="255"/>
      <c r="G16" s="256"/>
      <c r="H16" s="252" t="str">
        <f>"REIMB-"&amp;IF(SUM(CostTotal)&gt;0,IF(LEN(itwDept)+LEN(itwLog)&gt;2,UPPER(itwDept)&amp;REPT("0",4-LEN(itwLog))&amp;itwLog,TEXT(M35,"m/d/yy")),"")</f>
        <v>REIMB-</v>
      </c>
      <c r="I16" s="253"/>
      <c r="J16" s="253"/>
      <c r="K16" s="253"/>
      <c r="L16" s="253"/>
      <c r="M16" s="253"/>
      <c r="N16" s="253"/>
      <c r="O16" s="253"/>
      <c r="P16" s="253"/>
      <c r="Q16" s="253"/>
      <c r="R16" s="253"/>
      <c r="S16" s="253"/>
      <c r="T16" s="253"/>
      <c r="U16" s="253"/>
      <c r="V16" s="253"/>
      <c r="W16" s="253"/>
      <c r="X16" s="330" t="s">
        <v>139</v>
      </c>
      <c r="Y16" s="331"/>
      <c r="Z16" s="331"/>
      <c r="AA16" s="331"/>
      <c r="AB16" s="331"/>
      <c r="AC16" s="331"/>
      <c r="AD16" s="331"/>
      <c r="AE16" s="331"/>
      <c r="AF16" s="331"/>
      <c r="AG16" s="331"/>
      <c r="AH16" s="331"/>
      <c r="AI16" s="331"/>
      <c r="AJ16" s="331"/>
      <c r="AK16" s="332"/>
      <c r="AL16" s="324"/>
      <c r="AM16" s="325"/>
      <c r="AN16" s="325"/>
      <c r="AO16" s="325"/>
      <c r="AP16" s="325"/>
      <c r="AQ16" s="325"/>
      <c r="AR16" s="325"/>
      <c r="AS16" s="325"/>
      <c r="AT16" s="325"/>
      <c r="AU16" s="325"/>
      <c r="AV16" s="325"/>
      <c r="AW16" s="325"/>
      <c r="AX16" s="325"/>
      <c r="AY16" s="325"/>
      <c r="AZ16" s="325"/>
      <c r="BA16" s="326"/>
    </row>
    <row r="17" spans="2:68" ht="20.100000000000001" customHeight="1" x14ac:dyDescent="0.15">
      <c r="B17" s="40"/>
      <c r="C17" s="41"/>
      <c r="D17" s="41"/>
      <c r="E17" s="41"/>
      <c r="F17" s="41"/>
      <c r="G17" s="41"/>
      <c r="H17" s="42"/>
      <c r="I17" s="43"/>
      <c r="J17" s="43"/>
      <c r="K17" s="43"/>
      <c r="L17" s="43"/>
      <c r="M17" s="43"/>
      <c r="N17" s="43"/>
      <c r="O17" s="43"/>
      <c r="P17" s="43"/>
      <c r="Q17" s="43"/>
      <c r="R17" s="43"/>
      <c r="S17" s="43"/>
      <c r="T17" s="43"/>
      <c r="U17" s="43"/>
      <c r="V17" s="43"/>
      <c r="W17" s="43"/>
      <c r="X17" s="333"/>
      <c r="Y17" s="334"/>
      <c r="Z17" s="334"/>
      <c r="AA17" s="334"/>
      <c r="AB17" s="334"/>
      <c r="AC17" s="334"/>
      <c r="AD17" s="334"/>
      <c r="AE17" s="334"/>
      <c r="AF17" s="334"/>
      <c r="AG17" s="334"/>
      <c r="AH17" s="334"/>
      <c r="AI17" s="334"/>
      <c r="AJ17" s="334"/>
      <c r="AK17" s="335"/>
      <c r="AL17" s="327"/>
      <c r="AM17" s="328"/>
      <c r="AN17" s="328"/>
      <c r="AO17" s="328"/>
      <c r="AP17" s="328"/>
      <c r="AQ17" s="328"/>
      <c r="AR17" s="328"/>
      <c r="AS17" s="328"/>
      <c r="AT17" s="328"/>
      <c r="AU17" s="328"/>
      <c r="AV17" s="328"/>
      <c r="AW17" s="328"/>
      <c r="AX17" s="328"/>
      <c r="AY17" s="328"/>
      <c r="AZ17" s="328"/>
      <c r="BA17" s="329"/>
    </row>
    <row r="18" spans="2:68" ht="20.100000000000001" customHeight="1" x14ac:dyDescent="0.15">
      <c r="B18" s="275" t="s">
        <v>17</v>
      </c>
      <c r="C18" s="275"/>
      <c r="D18" s="275"/>
      <c r="E18" s="275"/>
      <c r="F18" s="275"/>
      <c r="G18" s="275"/>
      <c r="H18" s="275"/>
      <c r="I18" s="275"/>
      <c r="J18" s="275"/>
      <c r="K18" s="275"/>
      <c r="L18" s="275"/>
      <c r="M18" s="275"/>
      <c r="N18" s="275"/>
      <c r="O18" s="275"/>
      <c r="P18" s="275"/>
      <c r="Q18" s="275"/>
      <c r="R18" s="275"/>
      <c r="S18" s="275"/>
      <c r="T18" s="275"/>
      <c r="U18" s="275"/>
      <c r="V18" s="275"/>
      <c r="W18" s="275"/>
      <c r="X18" s="275"/>
      <c r="Y18" s="275"/>
      <c r="Z18" s="275"/>
      <c r="AA18" s="275"/>
      <c r="AB18" s="275"/>
      <c r="AC18" s="275"/>
      <c r="AD18" s="275"/>
    </row>
    <row r="19" spans="2:68" ht="15" customHeight="1" x14ac:dyDescent="0.15">
      <c r="B19" s="269" t="s">
        <v>9</v>
      </c>
      <c r="C19" s="270"/>
      <c r="D19" s="270"/>
      <c r="E19" s="270"/>
      <c r="F19" s="270"/>
      <c r="G19" s="271"/>
      <c r="H19" s="269" t="s">
        <v>10</v>
      </c>
      <c r="I19" s="270"/>
      <c r="J19" s="270"/>
      <c r="K19" s="270"/>
      <c r="L19" s="271"/>
      <c r="M19" s="269" t="s">
        <v>11</v>
      </c>
      <c r="N19" s="270"/>
      <c r="O19" s="270"/>
      <c r="P19" s="270"/>
      <c r="Q19" s="270"/>
      <c r="R19" s="270"/>
      <c r="S19" s="271"/>
      <c r="T19" s="269" t="s">
        <v>12</v>
      </c>
      <c r="U19" s="270"/>
      <c r="V19" s="270"/>
      <c r="W19" s="270"/>
      <c r="X19" s="270"/>
      <c r="Y19" s="270"/>
      <c r="Z19" s="271"/>
      <c r="AA19" s="269" t="s">
        <v>13</v>
      </c>
      <c r="AB19" s="255"/>
      <c r="AC19" s="255"/>
      <c r="AD19" s="255"/>
      <c r="AE19" s="255"/>
      <c r="AF19" s="255"/>
      <c r="AG19" s="255"/>
      <c r="AH19" s="255"/>
      <c r="AI19" s="255"/>
      <c r="AJ19" s="255"/>
      <c r="AK19" s="255"/>
      <c r="AL19" s="256"/>
      <c r="AM19" s="269" t="s">
        <v>0</v>
      </c>
      <c r="AN19" s="270"/>
      <c r="AO19" s="270"/>
      <c r="AP19" s="270"/>
      <c r="AQ19" s="270"/>
      <c r="AR19" s="270"/>
      <c r="AS19" s="270"/>
      <c r="AT19" s="270"/>
      <c r="AU19" s="270"/>
      <c r="AV19" s="270"/>
      <c r="AW19" s="271"/>
    </row>
    <row r="20" spans="2:68" ht="20.100000000000001" customHeight="1" x14ac:dyDescent="0.2">
      <c r="B20" s="272"/>
      <c r="C20" s="267"/>
      <c r="D20" s="267"/>
      <c r="E20" s="267"/>
      <c r="F20" s="267"/>
      <c r="G20" s="268"/>
      <c r="H20" s="272"/>
      <c r="I20" s="273"/>
      <c r="J20" s="273"/>
      <c r="K20" s="273"/>
      <c r="L20" s="274"/>
      <c r="M20" s="272"/>
      <c r="N20" s="291"/>
      <c r="O20" s="291"/>
      <c r="P20" s="291"/>
      <c r="Q20" s="291"/>
      <c r="R20" s="291"/>
      <c r="S20" s="292"/>
      <c r="T20" s="272"/>
      <c r="U20" s="291"/>
      <c r="V20" s="291"/>
      <c r="W20" s="291"/>
      <c r="X20" s="291"/>
      <c r="Y20" s="291"/>
      <c r="Z20" s="292"/>
      <c r="AA20" s="272"/>
      <c r="AB20" s="291"/>
      <c r="AC20" s="291"/>
      <c r="AD20" s="291"/>
      <c r="AE20" s="291"/>
      <c r="AF20" s="291"/>
      <c r="AG20" s="291"/>
      <c r="AH20" s="291"/>
      <c r="AI20" s="291"/>
      <c r="AJ20" s="291"/>
      <c r="AK20" s="291"/>
      <c r="AL20" s="292"/>
      <c r="AM20" s="295"/>
      <c r="AN20" s="296"/>
      <c r="AO20" s="296"/>
      <c r="AP20" s="296"/>
      <c r="AQ20" s="296"/>
      <c r="AR20" s="296"/>
      <c r="AS20" s="296"/>
      <c r="AT20" s="296"/>
      <c r="AU20" s="296"/>
      <c r="AV20" s="296"/>
      <c r="AW20" s="297"/>
      <c r="AX20" s="20"/>
      <c r="AY20" s="293" t="str">
        <f>"Total cost as calculated on page 1 = "&amp;TEXT(SUM(CostTotal),"$#,#0.00")</f>
        <v>Total cost as calculated on page 1 = $0.00</v>
      </c>
      <c r="AZ20" s="294"/>
      <c r="BA20" s="294"/>
      <c r="BB20" s="294"/>
      <c r="BC20" s="294"/>
      <c r="BD20" s="294"/>
      <c r="BE20" s="20"/>
    </row>
    <row r="21" spans="2:68" ht="20.100000000000001" customHeight="1" x14ac:dyDescent="0.2">
      <c r="B21" s="272"/>
      <c r="C21" s="267"/>
      <c r="D21" s="267"/>
      <c r="E21" s="267"/>
      <c r="F21" s="267"/>
      <c r="G21" s="268"/>
      <c r="H21" s="272"/>
      <c r="I21" s="273"/>
      <c r="J21" s="273"/>
      <c r="K21" s="273"/>
      <c r="L21" s="274"/>
      <c r="M21" s="272"/>
      <c r="N21" s="291"/>
      <c r="O21" s="291"/>
      <c r="P21" s="291"/>
      <c r="Q21" s="291"/>
      <c r="R21" s="291"/>
      <c r="S21" s="292"/>
      <c r="T21" s="272"/>
      <c r="U21" s="291"/>
      <c r="V21" s="291"/>
      <c r="W21" s="291"/>
      <c r="X21" s="291"/>
      <c r="Y21" s="291"/>
      <c r="Z21" s="292"/>
      <c r="AA21" s="272"/>
      <c r="AB21" s="291"/>
      <c r="AC21" s="291"/>
      <c r="AD21" s="291"/>
      <c r="AE21" s="291"/>
      <c r="AF21" s="291"/>
      <c r="AG21" s="291"/>
      <c r="AH21" s="291"/>
      <c r="AI21" s="291"/>
      <c r="AJ21" s="291"/>
      <c r="AK21" s="291"/>
      <c r="AL21" s="292"/>
      <c r="AM21" s="295"/>
      <c r="AN21" s="296"/>
      <c r="AO21" s="296"/>
      <c r="AP21" s="296"/>
      <c r="AQ21" s="296"/>
      <c r="AR21" s="296"/>
      <c r="AS21" s="296"/>
      <c r="AT21" s="296"/>
      <c r="AU21" s="296"/>
      <c r="AV21" s="296"/>
      <c r="AW21" s="297"/>
      <c r="AX21" s="20"/>
      <c r="AY21" s="294"/>
      <c r="AZ21" s="294"/>
      <c r="BA21" s="294"/>
      <c r="BB21" s="294"/>
      <c r="BC21" s="294"/>
      <c r="BD21" s="294"/>
      <c r="BE21" s="20"/>
    </row>
    <row r="22" spans="2:68" ht="20.100000000000001" customHeight="1" x14ac:dyDescent="0.2">
      <c r="B22" s="272"/>
      <c r="C22" s="267"/>
      <c r="D22" s="267"/>
      <c r="E22" s="267"/>
      <c r="F22" s="267"/>
      <c r="G22" s="268"/>
      <c r="H22" s="272"/>
      <c r="I22" s="273"/>
      <c r="J22" s="273"/>
      <c r="K22" s="273"/>
      <c r="L22" s="274"/>
      <c r="M22" s="272"/>
      <c r="N22" s="291"/>
      <c r="O22" s="291"/>
      <c r="P22" s="291"/>
      <c r="Q22" s="291"/>
      <c r="R22" s="291"/>
      <c r="S22" s="292"/>
      <c r="T22" s="272"/>
      <c r="U22" s="291"/>
      <c r="V22" s="291"/>
      <c r="W22" s="291"/>
      <c r="X22" s="291"/>
      <c r="Y22" s="291"/>
      <c r="Z22" s="292"/>
      <c r="AA22" s="272"/>
      <c r="AB22" s="291"/>
      <c r="AC22" s="291"/>
      <c r="AD22" s="291"/>
      <c r="AE22" s="291"/>
      <c r="AF22" s="291"/>
      <c r="AG22" s="291"/>
      <c r="AH22" s="291"/>
      <c r="AI22" s="291"/>
      <c r="AJ22" s="291"/>
      <c r="AK22" s="291"/>
      <c r="AL22" s="292"/>
      <c r="AM22" s="295"/>
      <c r="AN22" s="296"/>
      <c r="AO22" s="296"/>
      <c r="AP22" s="296"/>
      <c r="AQ22" s="296"/>
      <c r="AR22" s="296"/>
      <c r="AS22" s="296"/>
      <c r="AT22" s="296"/>
      <c r="AU22" s="296"/>
      <c r="AV22" s="296"/>
      <c r="AW22" s="297"/>
      <c r="AX22" s="20"/>
      <c r="AY22" s="294"/>
      <c r="AZ22" s="294"/>
      <c r="BA22" s="294"/>
      <c r="BB22" s="294"/>
      <c r="BC22" s="294"/>
      <c r="BD22" s="294"/>
      <c r="BE22" s="20"/>
    </row>
    <row r="23" spans="2:68" ht="20.100000000000001" customHeight="1" x14ac:dyDescent="0.2">
      <c r="B23" s="272"/>
      <c r="C23" s="267"/>
      <c r="D23" s="267"/>
      <c r="E23" s="267"/>
      <c r="F23" s="267"/>
      <c r="G23" s="268"/>
      <c r="H23" s="272"/>
      <c r="I23" s="273"/>
      <c r="J23" s="273"/>
      <c r="K23" s="273"/>
      <c r="L23" s="274"/>
      <c r="M23" s="272"/>
      <c r="N23" s="291"/>
      <c r="O23" s="291"/>
      <c r="P23" s="291"/>
      <c r="Q23" s="291"/>
      <c r="R23" s="291"/>
      <c r="S23" s="292"/>
      <c r="T23" s="272"/>
      <c r="U23" s="291"/>
      <c r="V23" s="291"/>
      <c r="W23" s="291"/>
      <c r="X23" s="291"/>
      <c r="Y23" s="291"/>
      <c r="Z23" s="292"/>
      <c r="AA23" s="272"/>
      <c r="AB23" s="291"/>
      <c r="AC23" s="291"/>
      <c r="AD23" s="291"/>
      <c r="AE23" s="291"/>
      <c r="AF23" s="291"/>
      <c r="AG23" s="291"/>
      <c r="AH23" s="291"/>
      <c r="AI23" s="291"/>
      <c r="AJ23" s="291"/>
      <c r="AK23" s="291"/>
      <c r="AL23" s="292"/>
      <c r="AM23" s="295"/>
      <c r="AN23" s="296"/>
      <c r="AO23" s="296"/>
      <c r="AP23" s="296"/>
      <c r="AQ23" s="296"/>
      <c r="AR23" s="296"/>
      <c r="AS23" s="296"/>
      <c r="AT23" s="296"/>
      <c r="AU23" s="296"/>
      <c r="AV23" s="296"/>
      <c r="AW23" s="297"/>
      <c r="AX23" s="20"/>
      <c r="AY23" s="294"/>
      <c r="AZ23" s="294"/>
      <c r="BA23" s="294"/>
      <c r="BB23" s="294"/>
      <c r="BC23" s="294"/>
      <c r="BD23" s="294"/>
      <c r="BE23" s="20"/>
    </row>
    <row r="24" spans="2:68" ht="20.100000000000001" customHeight="1" x14ac:dyDescent="0.2">
      <c r="B24" s="301" t="s">
        <v>61</v>
      </c>
      <c r="C24" s="337"/>
      <c r="D24" s="337"/>
      <c r="E24" s="337"/>
      <c r="F24" s="337"/>
      <c r="G24" s="338"/>
      <c r="H24" s="301" t="s">
        <v>33</v>
      </c>
      <c r="I24" s="304"/>
      <c r="J24" s="304"/>
      <c r="K24" s="304"/>
      <c r="L24" s="305"/>
      <c r="M24" s="301" t="s">
        <v>34</v>
      </c>
      <c r="N24" s="302"/>
      <c r="O24" s="302"/>
      <c r="P24" s="302"/>
      <c r="Q24" s="302"/>
      <c r="R24" s="302"/>
      <c r="S24" s="303"/>
      <c r="T24" s="301" t="s">
        <v>35</v>
      </c>
      <c r="U24" s="302"/>
      <c r="V24" s="302"/>
      <c r="W24" s="302"/>
      <c r="X24" s="302"/>
      <c r="Y24" s="302"/>
      <c r="Z24" s="303"/>
      <c r="AA24" s="301"/>
      <c r="AB24" s="302"/>
      <c r="AC24" s="302"/>
      <c r="AD24" s="302"/>
      <c r="AE24" s="302"/>
      <c r="AF24" s="302"/>
      <c r="AG24" s="302"/>
      <c r="AH24" s="302"/>
      <c r="AI24" s="302"/>
      <c r="AJ24" s="302"/>
      <c r="AK24" s="302"/>
      <c r="AL24" s="303"/>
      <c r="AM24" s="226" t="str">
        <f>IF(form_p1!BM37,form_p1!BM37,"")</f>
        <v/>
      </c>
      <c r="AN24" s="299"/>
      <c r="AO24" s="299"/>
      <c r="AP24" s="299"/>
      <c r="AQ24" s="299"/>
      <c r="AR24" s="299"/>
      <c r="AS24" s="299"/>
      <c r="AT24" s="299"/>
      <c r="AU24" s="299"/>
      <c r="AV24" s="299"/>
      <c r="AW24" s="300"/>
      <c r="AX24" s="312" t="str">
        <f>IF(Advance&lt;0,"","Advance:See bottom of p.1")</f>
        <v>Advance:See bottom of p.1</v>
      </c>
      <c r="AY24" s="313"/>
      <c r="AZ24" s="313"/>
      <c r="BA24" s="313"/>
      <c r="BB24" s="313"/>
      <c r="BC24" s="313"/>
      <c r="BD24" s="313"/>
      <c r="BE24" s="20"/>
    </row>
    <row r="25" spans="2:68" ht="20.100000000000001" customHeight="1" x14ac:dyDescent="0.2">
      <c r="AA25" s="309" t="s">
        <v>4</v>
      </c>
      <c r="AB25" s="310"/>
      <c r="AC25" s="310"/>
      <c r="AD25" s="310"/>
      <c r="AE25" s="310"/>
      <c r="AF25" s="310"/>
      <c r="AG25" s="310"/>
      <c r="AH25" s="310"/>
      <c r="AI25" s="310"/>
      <c r="AJ25" s="310"/>
      <c r="AK25" s="310"/>
      <c r="AL25" s="311"/>
      <c r="AM25" s="306">
        <f>SUM(AM20:AW24)</f>
        <v>0</v>
      </c>
      <c r="AN25" s="307"/>
      <c r="AO25" s="307"/>
      <c r="AP25" s="307"/>
      <c r="AQ25" s="307"/>
      <c r="AR25" s="307"/>
      <c r="AS25" s="307"/>
      <c r="AT25" s="307"/>
      <c r="AU25" s="307"/>
      <c r="AV25" s="307"/>
      <c r="AW25" s="308"/>
      <c r="AX25" s="20"/>
      <c r="AY25" s="21"/>
      <c r="AZ25" s="21"/>
      <c r="BA25" s="21"/>
      <c r="BB25" s="21"/>
      <c r="BC25" s="21"/>
      <c r="BD25" s="21"/>
      <c r="BE25" s="19"/>
      <c r="BF25" s="19"/>
      <c r="BG25" s="19"/>
      <c r="BH25" s="19"/>
      <c r="BI25" s="19"/>
      <c r="BJ25" s="19"/>
      <c r="BK25" s="19"/>
      <c r="BL25" s="19"/>
      <c r="BM25" s="19"/>
      <c r="BN25" s="19"/>
      <c r="BO25" s="19"/>
      <c r="BP25" s="19"/>
    </row>
    <row r="26" spans="2:68" ht="7.5" customHeight="1" x14ac:dyDescent="0.2">
      <c r="AY26" s="19"/>
      <c r="AZ26" s="19"/>
      <c r="BA26" s="19"/>
      <c r="BB26" s="19"/>
      <c r="BC26" s="19"/>
      <c r="BD26" s="19"/>
      <c r="BE26" s="19"/>
      <c r="BF26" s="19"/>
      <c r="BG26" s="19"/>
      <c r="BH26" s="19"/>
      <c r="BI26" s="19"/>
      <c r="BJ26" s="19"/>
      <c r="BK26" s="19"/>
      <c r="BL26" s="19"/>
      <c r="BM26" s="19"/>
      <c r="BN26" s="19"/>
      <c r="BO26" s="19"/>
      <c r="BP26" s="19"/>
    </row>
    <row r="27" spans="2:68" ht="20.100000000000001" customHeight="1" x14ac:dyDescent="0.2">
      <c r="C27" s="336" t="s">
        <v>211</v>
      </c>
      <c r="D27" s="336"/>
      <c r="E27" s="336"/>
      <c r="F27" s="336"/>
      <c r="G27" s="336"/>
      <c r="H27" s="336"/>
      <c r="I27" s="336"/>
      <c r="J27" s="336"/>
      <c r="K27" s="336"/>
      <c r="L27" s="336"/>
      <c r="M27" s="336"/>
      <c r="N27" s="336"/>
      <c r="O27" s="336"/>
      <c r="P27" s="336"/>
      <c r="Q27" s="336"/>
      <c r="R27" s="336"/>
      <c r="S27" s="336"/>
      <c r="T27" s="336"/>
      <c r="U27" s="336"/>
      <c r="V27" s="336"/>
      <c r="W27" s="336"/>
      <c r="X27" s="336"/>
      <c r="Y27" s="336"/>
      <c r="Z27" s="336"/>
      <c r="AA27" s="336"/>
      <c r="AB27" s="336"/>
      <c r="AC27" s="336"/>
      <c r="AD27" s="336"/>
      <c r="AE27" s="336"/>
      <c r="AF27" s="336"/>
      <c r="AG27" s="336"/>
      <c r="AH27" s="336"/>
      <c r="AI27" s="336"/>
      <c r="AJ27" s="336"/>
      <c r="AK27" s="336"/>
      <c r="AL27" s="336"/>
      <c r="AM27" s="336"/>
      <c r="AN27" s="336"/>
      <c r="AO27" s="336"/>
      <c r="AP27" s="336"/>
      <c r="AQ27" s="336"/>
      <c r="AR27" s="336"/>
      <c r="AS27" s="336"/>
      <c r="AT27" s="336"/>
      <c r="AU27" s="336"/>
      <c r="AV27" s="336"/>
      <c r="AW27" s="336"/>
      <c r="AX27" s="336"/>
      <c r="AY27" s="336"/>
      <c r="AZ27" s="336"/>
      <c r="BA27" s="336"/>
      <c r="BB27" s="19"/>
      <c r="BC27" s="19"/>
      <c r="BD27" s="19"/>
      <c r="BE27" s="19"/>
      <c r="BF27" s="19"/>
      <c r="BG27" s="19"/>
      <c r="BH27" s="19"/>
      <c r="BI27" s="19"/>
      <c r="BJ27" s="19"/>
      <c r="BK27" s="19"/>
      <c r="BL27" s="19"/>
      <c r="BM27" s="19"/>
      <c r="BN27" s="19"/>
      <c r="BO27" s="19"/>
      <c r="BP27" s="19"/>
    </row>
    <row r="28" spans="2:68" ht="7.5" customHeight="1" x14ac:dyDescent="0.15">
      <c r="B28" s="342" t="s">
        <v>167</v>
      </c>
      <c r="C28" s="342"/>
      <c r="D28" s="342"/>
      <c r="E28" s="342"/>
      <c r="F28" s="342"/>
      <c r="G28" s="342"/>
      <c r="H28" s="342"/>
      <c r="I28" s="342"/>
      <c r="J28" s="342"/>
      <c r="K28" s="342"/>
      <c r="L28" s="342"/>
      <c r="M28" s="342"/>
      <c r="N28" s="342"/>
      <c r="O28" s="342"/>
      <c r="P28" s="342"/>
      <c r="Q28" s="342"/>
      <c r="R28" s="342"/>
      <c r="S28" s="342"/>
      <c r="T28" s="342"/>
      <c r="U28" s="11"/>
      <c r="V28" s="11"/>
      <c r="W28" s="11"/>
      <c r="X28" s="11"/>
      <c r="Y28" s="11"/>
      <c r="Z28" s="11"/>
      <c r="AA28" s="11"/>
      <c r="AB28" s="11"/>
      <c r="AC28" s="11"/>
      <c r="AD28" s="11"/>
      <c r="AE28" s="11"/>
      <c r="AF28" s="11"/>
      <c r="AG28" s="11"/>
      <c r="AH28" s="11"/>
      <c r="AI28" s="11"/>
      <c r="AJ28" s="11"/>
      <c r="AK28" s="11"/>
      <c r="AL28" s="11"/>
      <c r="AM28" s="35"/>
      <c r="AN28" s="35"/>
      <c r="AO28" s="35"/>
      <c r="AP28" s="35"/>
      <c r="AQ28" s="35"/>
      <c r="AR28" s="35"/>
      <c r="AS28" s="35"/>
      <c r="AT28" s="11"/>
      <c r="AU28" s="11"/>
      <c r="AV28" s="11"/>
      <c r="AW28" s="11"/>
      <c r="AX28" s="11"/>
      <c r="AY28" s="11"/>
      <c r="AZ28" s="11"/>
      <c r="BA28" s="11"/>
      <c r="BB28" s="11"/>
      <c r="BC28" s="11"/>
      <c r="BD28" s="11"/>
      <c r="BE28" s="11"/>
      <c r="BF28" s="11"/>
      <c r="BG28" s="11"/>
    </row>
    <row r="29" spans="2:68" ht="15" customHeight="1" x14ac:dyDescent="0.15">
      <c r="B29" s="342"/>
      <c r="C29" s="342"/>
      <c r="D29" s="342"/>
      <c r="E29" s="342"/>
      <c r="F29" s="342"/>
      <c r="G29" s="342"/>
      <c r="H29" s="342"/>
      <c r="I29" s="342"/>
      <c r="J29" s="342"/>
      <c r="K29" s="342"/>
      <c r="L29" s="342"/>
      <c r="M29" s="342"/>
      <c r="N29" s="342"/>
      <c r="O29" s="342"/>
      <c r="P29" s="342"/>
      <c r="Q29" s="342"/>
      <c r="R29" s="342"/>
      <c r="S29" s="342"/>
      <c r="T29" s="342"/>
      <c r="V29" s="315"/>
      <c r="W29" s="315"/>
      <c r="X29" s="315"/>
      <c r="Y29" s="315"/>
      <c r="Z29" s="315"/>
      <c r="AA29" s="315"/>
      <c r="AB29" s="315"/>
      <c r="AC29" s="315"/>
      <c r="AD29" s="315"/>
      <c r="AE29" s="315"/>
      <c r="AF29" s="315"/>
      <c r="AG29" s="315"/>
      <c r="AH29" s="315"/>
      <c r="AI29" s="315"/>
      <c r="AJ29" s="315"/>
      <c r="AK29" s="315"/>
      <c r="AL29" s="315"/>
      <c r="AM29" s="315"/>
      <c r="AN29" s="315"/>
      <c r="AO29" s="315"/>
      <c r="AP29" s="315"/>
      <c r="AQ29" s="315"/>
      <c r="AR29" s="315"/>
      <c r="AS29" s="315"/>
      <c r="AT29" s="315"/>
      <c r="AU29" s="315"/>
      <c r="AV29" s="315"/>
      <c r="AW29" s="315"/>
      <c r="AX29" s="315"/>
      <c r="AY29" s="315"/>
      <c r="AZ29" s="315"/>
      <c r="BA29" s="315"/>
      <c r="BB29" s="315"/>
      <c r="BC29" s="315"/>
      <c r="BD29" s="315"/>
    </row>
    <row r="30" spans="2:68" ht="5.0999999999999996" customHeight="1" x14ac:dyDescent="0.1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row>
    <row r="31" spans="2:68" ht="15" customHeight="1" x14ac:dyDescent="0.15">
      <c r="B31" s="339" t="s">
        <v>168</v>
      </c>
      <c r="C31" s="339"/>
      <c r="D31" s="339"/>
      <c r="E31" s="339"/>
      <c r="F31" s="339"/>
      <c r="G31" s="339"/>
      <c r="H31" s="339"/>
      <c r="I31" s="339"/>
      <c r="J31" s="339"/>
      <c r="K31" s="339"/>
      <c r="L31" s="339"/>
      <c r="M31" s="339"/>
      <c r="N31" s="339"/>
      <c r="O31" s="339"/>
      <c r="P31" s="316" t="str">
        <f>IF(LEN(form_p1!AX2)&gt;0,form_p1!AX2,"")</f>
        <v/>
      </c>
      <c r="Q31" s="316"/>
      <c r="R31" s="316"/>
      <c r="S31" s="316"/>
      <c r="T31" s="316"/>
      <c r="U31" s="316"/>
      <c r="V31" s="316"/>
      <c r="W31" s="316"/>
      <c r="X31" s="316"/>
      <c r="Y31" s="316"/>
      <c r="Z31" s="316"/>
      <c r="AA31" s="316"/>
      <c r="AB31" s="316"/>
      <c r="AC31" s="316"/>
      <c r="AD31" s="316"/>
      <c r="AE31" s="316"/>
      <c r="AF31" s="316"/>
      <c r="AG31" s="316"/>
      <c r="AH31" s="316"/>
      <c r="AI31" s="316"/>
      <c r="AJ31" s="316"/>
      <c r="AK31" s="316"/>
      <c r="AL31" s="316"/>
      <c r="AM31" s="316"/>
      <c r="AN31" s="316"/>
      <c r="AO31" s="316"/>
      <c r="AP31" s="316"/>
      <c r="AQ31" s="316"/>
      <c r="AR31" s="316"/>
      <c r="AS31" s="316"/>
      <c r="AT31" s="316"/>
      <c r="AU31" s="316"/>
      <c r="AV31" s="316"/>
      <c r="AW31" s="316"/>
      <c r="AX31" s="316"/>
      <c r="AY31" s="5"/>
      <c r="AZ31" s="5"/>
      <c r="BA31" s="5"/>
      <c r="BB31" s="5"/>
      <c r="BC31" s="5"/>
      <c r="BD31" s="5"/>
    </row>
    <row r="32" spans="2:68" ht="5.0999999999999996" customHeight="1" x14ac:dyDescent="0.15"/>
    <row r="33" spans="2:61" ht="15" customHeight="1" x14ac:dyDescent="0.15">
      <c r="D33" s="340" t="s">
        <v>169</v>
      </c>
      <c r="E33" s="340"/>
      <c r="F33" s="340"/>
      <c r="G33" s="340"/>
      <c r="H33" s="340"/>
      <c r="I33" s="340"/>
      <c r="J33" s="340"/>
      <c r="K33" s="340"/>
      <c r="L33" s="340"/>
      <c r="M33" s="321" t="str">
        <f>IF(LEN(form_p1!AO3)&gt;0,form_p1!AO3,"")</f>
        <v/>
      </c>
      <c r="N33" s="321"/>
      <c r="O33" s="321"/>
      <c r="P33" s="321"/>
      <c r="Q33" s="321"/>
      <c r="R33" s="321"/>
      <c r="S33" s="321"/>
      <c r="AE33" s="6" t="s">
        <v>173</v>
      </c>
      <c r="AF33" s="319"/>
      <c r="AG33" s="320"/>
      <c r="AH33" s="320"/>
      <c r="AI33" s="320"/>
      <c r="AJ33" s="320"/>
      <c r="AK33" s="320"/>
      <c r="AL33" s="320"/>
      <c r="AM33" s="320"/>
      <c r="AN33" s="320"/>
      <c r="AO33" s="320"/>
    </row>
    <row r="34" spans="2:61" ht="5.0999999999999996" customHeight="1" x14ac:dyDescent="0.15"/>
    <row r="35" spans="2:61" ht="24.95" customHeight="1" x14ac:dyDescent="0.2">
      <c r="B35" s="343" t="s">
        <v>172</v>
      </c>
      <c r="C35" s="313"/>
      <c r="D35" s="313"/>
      <c r="E35" s="313"/>
      <c r="F35" s="313"/>
      <c r="G35" s="313"/>
      <c r="H35" s="313"/>
      <c r="I35" s="313"/>
      <c r="J35" s="313"/>
      <c r="K35" s="313"/>
      <c r="L35" s="313"/>
      <c r="M35" s="341" t="str">
        <f>IF(LEN(form_p1!BN3)&gt;0,form_p1!BN3,"")</f>
        <v/>
      </c>
      <c r="N35" s="341"/>
      <c r="O35" s="341"/>
      <c r="P35" s="341"/>
      <c r="Q35" s="341"/>
      <c r="R35" s="341"/>
      <c r="S35" s="341"/>
      <c r="AE35" s="6" t="s">
        <v>174</v>
      </c>
      <c r="AF35" s="319"/>
      <c r="AG35" s="320"/>
      <c r="AH35" s="320"/>
      <c r="AI35" s="320"/>
      <c r="AJ35" s="320"/>
      <c r="AK35" s="320"/>
      <c r="AL35" s="320"/>
      <c r="AM35" s="320"/>
      <c r="AN35" s="320"/>
      <c r="AO35" s="320"/>
    </row>
    <row r="36" spans="2:61" ht="5.0999999999999996" customHeight="1" x14ac:dyDescent="0.15">
      <c r="L36" s="6"/>
      <c r="M36" s="24"/>
      <c r="N36" s="24"/>
      <c r="O36" s="24"/>
      <c r="P36" s="24"/>
      <c r="Q36" s="24"/>
      <c r="R36" s="24"/>
      <c r="S36" s="24"/>
      <c r="AE36" s="6"/>
      <c r="AF36" s="23"/>
      <c r="AG36" s="23"/>
      <c r="AH36" s="23"/>
      <c r="AI36" s="23"/>
      <c r="AJ36" s="23"/>
      <c r="AK36" s="23"/>
      <c r="AL36" s="23"/>
    </row>
    <row r="37" spans="2:61" ht="5.0999999999999996" customHeight="1" x14ac:dyDescent="0.15"/>
    <row r="38" spans="2:61" ht="15" customHeight="1" x14ac:dyDescent="0.15">
      <c r="K38" s="6" t="s">
        <v>119</v>
      </c>
      <c r="L38" s="315"/>
      <c r="M38" s="315"/>
      <c r="N38" s="315"/>
      <c r="O38" s="315"/>
      <c r="P38" s="315"/>
      <c r="Q38" s="315"/>
      <c r="R38" s="315"/>
      <c r="S38" s="315"/>
      <c r="T38" s="315"/>
      <c r="U38" s="315"/>
      <c r="V38" s="315"/>
      <c r="W38" s="315"/>
      <c r="X38" s="20"/>
      <c r="Y38" s="20"/>
      <c r="Z38" s="20"/>
      <c r="AA38" s="20"/>
      <c r="AB38" s="20"/>
      <c r="AC38" s="20"/>
      <c r="AD38" s="20"/>
      <c r="AE38" s="6" t="s">
        <v>14</v>
      </c>
      <c r="AF38" s="323"/>
      <c r="AG38" s="323"/>
      <c r="AH38" s="323"/>
      <c r="AI38" s="323"/>
      <c r="AJ38" s="323"/>
      <c r="AK38" s="323"/>
      <c r="AL38" s="323"/>
      <c r="AQ38" s="6" t="s">
        <v>123</v>
      </c>
      <c r="AR38" s="298"/>
      <c r="AS38" s="298"/>
      <c r="AT38" s="298"/>
      <c r="AU38" s="298"/>
      <c r="AV38" s="298"/>
      <c r="AW38" s="298"/>
      <c r="AX38" s="298"/>
    </row>
    <row r="40" spans="2:61" ht="15" customHeight="1" x14ac:dyDescent="0.15">
      <c r="B40" s="322" t="s">
        <v>158</v>
      </c>
      <c r="C40" s="322"/>
      <c r="D40" s="322"/>
      <c r="E40" s="322"/>
      <c r="F40" s="322"/>
      <c r="G40" s="322"/>
      <c r="H40" s="322"/>
      <c r="I40" s="322"/>
      <c r="J40" s="322"/>
      <c r="K40" s="322"/>
      <c r="L40" s="322"/>
      <c r="M40" s="322"/>
      <c r="N40" s="322"/>
      <c r="O40" s="322"/>
      <c r="P40" s="322"/>
      <c r="Q40" s="322"/>
      <c r="R40" s="38"/>
      <c r="S40" s="38"/>
      <c r="T40" s="38"/>
      <c r="U40" s="38"/>
      <c r="V40" s="38"/>
    </row>
    <row r="41" spans="2:61" ht="15" customHeight="1" x14ac:dyDescent="0.15">
      <c r="B41" s="344" t="s">
        <v>118</v>
      </c>
      <c r="C41" s="313"/>
      <c r="D41" s="313"/>
      <c r="E41" s="313"/>
      <c r="F41" s="313"/>
      <c r="G41" s="313"/>
      <c r="H41" s="313"/>
      <c r="I41" s="313"/>
      <c r="J41" s="313"/>
      <c r="K41" s="313"/>
    </row>
    <row r="42" spans="2:61" ht="15" customHeight="1" x14ac:dyDescent="0.15">
      <c r="B42" s="313"/>
      <c r="C42" s="313"/>
      <c r="D42" s="313"/>
      <c r="E42" s="313"/>
      <c r="F42" s="313"/>
      <c r="G42" s="313"/>
      <c r="H42" s="313"/>
      <c r="I42" s="313"/>
      <c r="J42" s="313"/>
      <c r="K42" s="313"/>
      <c r="M42" s="318"/>
      <c r="N42" s="318"/>
      <c r="O42" s="318"/>
      <c r="P42" s="318"/>
      <c r="Q42" s="318"/>
      <c r="R42" s="318"/>
      <c r="S42" s="318"/>
      <c r="T42" s="318"/>
      <c r="U42" s="318"/>
      <c r="V42" s="318"/>
      <c r="W42" s="318"/>
      <c r="X42" s="318"/>
      <c r="Y42" s="5"/>
      <c r="AE42" s="6" t="s">
        <v>14</v>
      </c>
      <c r="AF42" s="314"/>
      <c r="AG42" s="314"/>
      <c r="AH42" s="314"/>
      <c r="AI42" s="314"/>
      <c r="AJ42" s="314"/>
      <c r="AK42" s="314"/>
      <c r="AL42" s="314"/>
      <c r="AQ42" s="6" t="s">
        <v>123</v>
      </c>
      <c r="AR42" s="298"/>
      <c r="AS42" s="298"/>
      <c r="AT42" s="298"/>
      <c r="AU42" s="298"/>
      <c r="AV42" s="298"/>
      <c r="AW42" s="298"/>
      <c r="AX42" s="298"/>
      <c r="AY42" s="24"/>
      <c r="AZ42" s="24"/>
      <c r="BA42" s="24"/>
      <c r="BB42" s="24"/>
      <c r="BC42" s="24"/>
      <c r="BD42" s="24"/>
      <c r="BE42" s="11"/>
      <c r="BF42" s="11"/>
      <c r="BG42" s="11"/>
      <c r="BH42" s="11"/>
      <c r="BI42" s="11"/>
    </row>
    <row r="43" spans="2:61" ht="15" customHeight="1" x14ac:dyDescent="0.15">
      <c r="B43" s="245" t="s">
        <v>150</v>
      </c>
      <c r="C43" s="245"/>
      <c r="D43" s="245"/>
      <c r="E43" s="245"/>
      <c r="F43" s="245"/>
      <c r="G43" s="245"/>
      <c r="H43" s="245"/>
      <c r="I43" s="245"/>
      <c r="J43" s="245"/>
      <c r="K43" s="245"/>
      <c r="M43" s="54" t="str">
        <f>IF(tstStatus,AG8,"")</f>
        <v/>
      </c>
      <c r="N43" s="50"/>
    </row>
    <row r="44" spans="2:61" ht="15" customHeight="1" x14ac:dyDescent="0.15">
      <c r="K44" s="6" t="s">
        <v>107</v>
      </c>
      <c r="L44" s="5"/>
      <c r="M44" s="318"/>
      <c r="N44" s="318"/>
      <c r="O44" s="318"/>
      <c r="P44" s="318"/>
      <c r="Q44" s="318"/>
      <c r="R44" s="318"/>
      <c r="S44" s="318"/>
      <c r="T44" s="318"/>
      <c r="U44" s="318"/>
      <c r="V44" s="318"/>
      <c r="W44" s="318"/>
      <c r="X44" s="318"/>
      <c r="AE44" s="6" t="s">
        <v>14</v>
      </c>
      <c r="AF44" s="314"/>
      <c r="AG44" s="314"/>
      <c r="AH44" s="314"/>
      <c r="AI44" s="314"/>
      <c r="AJ44" s="314"/>
      <c r="AK44" s="314"/>
      <c r="AL44" s="314"/>
      <c r="AQ44" s="6" t="s">
        <v>123</v>
      </c>
      <c r="AR44" s="298"/>
      <c r="AS44" s="298"/>
      <c r="AT44" s="298"/>
      <c r="AU44" s="298"/>
      <c r="AV44" s="298"/>
      <c r="AW44" s="298"/>
      <c r="AX44" s="298"/>
      <c r="BD44" s="317" t="s">
        <v>32</v>
      </c>
    </row>
    <row r="45" spans="2:61" ht="15" customHeight="1" x14ac:dyDescent="0.15">
      <c r="B45" s="245" t="s">
        <v>150</v>
      </c>
      <c r="C45" s="245"/>
      <c r="D45" s="245"/>
      <c r="E45" s="245"/>
      <c r="F45" s="245"/>
      <c r="G45" s="245"/>
      <c r="H45" s="245"/>
      <c r="I45" s="245"/>
      <c r="J45" s="245"/>
      <c r="K45" s="245"/>
      <c r="L45" s="5"/>
      <c r="M45" s="53" t="str">
        <f>IF(tstStatus=1,"Supervisor is department Chair or Dean","")</f>
        <v/>
      </c>
      <c r="N45" s="5"/>
      <c r="O45" s="5"/>
      <c r="P45" s="5"/>
      <c r="Q45" s="5"/>
      <c r="R45" s="5"/>
      <c r="S45" s="5"/>
      <c r="T45" s="10"/>
      <c r="U45" s="10"/>
      <c r="V45" s="10"/>
      <c r="X45" s="6"/>
      <c r="Y45" s="8"/>
      <c r="Z45" s="8"/>
      <c r="AA45" s="8"/>
      <c r="AE45" s="8"/>
      <c r="AF45" s="8"/>
      <c r="AG45" s="8"/>
      <c r="AH45" s="7"/>
      <c r="AN45" s="6"/>
      <c r="AO45" s="5"/>
      <c r="AP45" s="5"/>
      <c r="AY45" s="5"/>
      <c r="BD45" s="317"/>
    </row>
    <row r="46" spans="2:61" ht="15" customHeight="1" x14ac:dyDescent="0.15">
      <c r="K46" s="6" t="s">
        <v>108</v>
      </c>
      <c r="L46" s="5"/>
      <c r="M46" s="318"/>
      <c r="N46" s="318"/>
      <c r="O46" s="318"/>
      <c r="P46" s="318"/>
      <c r="Q46" s="318"/>
      <c r="R46" s="318"/>
      <c r="S46" s="318"/>
      <c r="T46" s="318"/>
      <c r="U46" s="318"/>
      <c r="V46" s="318"/>
      <c r="W46" s="318"/>
      <c r="X46" s="318"/>
      <c r="Y46" s="8"/>
      <c r="Z46" s="8"/>
      <c r="AA46" s="8"/>
      <c r="AE46" s="6" t="s">
        <v>14</v>
      </c>
      <c r="AF46" s="314"/>
      <c r="AG46" s="314"/>
      <c r="AH46" s="314"/>
      <c r="AI46" s="314"/>
      <c r="AJ46" s="314"/>
      <c r="AK46" s="314"/>
      <c r="AL46" s="314"/>
      <c r="AN46" s="6"/>
      <c r="AO46" s="5"/>
      <c r="AP46" s="5"/>
      <c r="AQ46" s="6" t="s">
        <v>123</v>
      </c>
      <c r="AR46" s="298"/>
      <c r="AS46" s="298"/>
      <c r="AT46" s="298"/>
      <c r="AU46" s="298"/>
      <c r="AV46" s="298"/>
      <c r="AW46" s="298"/>
      <c r="AX46" s="298"/>
      <c r="AY46" s="5"/>
      <c r="BD46" s="317"/>
    </row>
    <row r="47" spans="2:61" ht="15" customHeight="1" x14ac:dyDescent="0.15">
      <c r="B47" s="53" t="s">
        <v>156</v>
      </c>
      <c r="H47" s="6"/>
      <c r="I47" s="5"/>
      <c r="J47" s="5"/>
      <c r="K47" s="5"/>
      <c r="L47" s="5"/>
      <c r="N47" s="5"/>
      <c r="O47" s="5"/>
      <c r="P47" s="5"/>
      <c r="Q47" s="5"/>
      <c r="R47" s="5"/>
      <c r="S47" s="5"/>
      <c r="T47" s="10"/>
      <c r="U47" s="10"/>
      <c r="V47" s="10"/>
      <c r="X47" s="6"/>
      <c r="Y47" s="8"/>
      <c r="Z47" s="8"/>
      <c r="AA47" s="8"/>
      <c r="AE47" s="8"/>
      <c r="AF47" s="8"/>
      <c r="AG47" s="8"/>
      <c r="AH47" s="7"/>
      <c r="AN47" s="6"/>
      <c r="AO47" s="5"/>
      <c r="AP47" s="5"/>
      <c r="AY47" s="5"/>
      <c r="BD47" s="317"/>
    </row>
    <row r="48" spans="2:61" ht="15" customHeight="1" x14ac:dyDescent="0.15">
      <c r="H48" s="6"/>
      <c r="I48" s="5"/>
      <c r="J48" s="5"/>
      <c r="K48" s="6" t="s">
        <v>15</v>
      </c>
      <c r="L48" s="5"/>
      <c r="M48" s="318"/>
      <c r="N48" s="318"/>
      <c r="O48" s="318"/>
      <c r="P48" s="318"/>
      <c r="Q48" s="318"/>
      <c r="R48" s="318"/>
      <c r="S48" s="318"/>
      <c r="T48" s="318"/>
      <c r="U48" s="318"/>
      <c r="V48" s="318"/>
      <c r="W48" s="318"/>
      <c r="X48" s="318"/>
      <c r="Y48" s="8"/>
      <c r="Z48" s="8"/>
      <c r="AA48" s="8"/>
      <c r="AE48" s="6" t="s">
        <v>14</v>
      </c>
      <c r="AF48" s="314"/>
      <c r="AG48" s="314"/>
      <c r="AH48" s="314"/>
      <c r="AI48" s="314"/>
      <c r="AJ48" s="314"/>
      <c r="AK48" s="314"/>
      <c r="AL48" s="314"/>
      <c r="AN48" s="6"/>
      <c r="AO48" s="5"/>
      <c r="AP48" s="5"/>
      <c r="AY48" s="5"/>
      <c r="BD48" s="317"/>
    </row>
    <row r="49" spans="1:56" ht="15" customHeight="1" x14ac:dyDescent="0.15">
      <c r="K49" s="9" t="s">
        <v>16</v>
      </c>
      <c r="T49" s="5"/>
      <c r="U49" s="5"/>
      <c r="V49" s="5"/>
      <c r="W49" s="5"/>
      <c r="AB49" s="6"/>
      <c r="AC49" s="8"/>
      <c r="AO49" s="5"/>
      <c r="AP49" s="5"/>
      <c r="AQ49" s="5"/>
      <c r="AR49" s="5"/>
      <c r="AS49" s="5"/>
    </row>
    <row r="50" spans="1:56" ht="15" customHeight="1" x14ac:dyDescent="0.15">
      <c r="AY50" s="248">
        <f>Version</f>
        <v>42736</v>
      </c>
      <c r="AZ50" s="248"/>
      <c r="BA50" s="248"/>
      <c r="BB50" s="248"/>
      <c r="BC50" s="248"/>
      <c r="BD50" s="248"/>
    </row>
    <row r="51" spans="1:56" ht="10.5" hidden="1" x14ac:dyDescent="0.15">
      <c r="A51" s="13" t="s">
        <v>46</v>
      </c>
      <c r="B51" s="13" t="s">
        <v>47</v>
      </c>
      <c r="C51" s="13" t="s">
        <v>147</v>
      </c>
      <c r="D51" s="13" t="s">
        <v>48</v>
      </c>
      <c r="E51" s="13"/>
      <c r="F51" s="13"/>
      <c r="G51" s="13" t="b">
        <f>AND(SUM(Travel)=0,SUM(CostTotal)&gt;0,SUM(CostTotal)&lt;100,Advance=0)</f>
        <v>0</v>
      </c>
      <c r="H51" s="49"/>
      <c r="I51" s="39"/>
      <c r="K51" s="13"/>
      <c r="L51" s="13"/>
      <c r="M51" s="13"/>
      <c r="N51" s="13"/>
      <c r="O51" s="13"/>
      <c r="P51" s="13"/>
      <c r="Q51" s="13"/>
      <c r="R51" s="13"/>
      <c r="S51" s="13"/>
      <c r="T51" s="13"/>
      <c r="U51" s="13"/>
      <c r="V51" s="13"/>
      <c r="W51" s="13"/>
      <c r="X51" s="13"/>
      <c r="Y51" s="22"/>
      <c r="Z51" s="14">
        <f>SUM(form_p1!BM35:BY37)</f>
        <v>0</v>
      </c>
    </row>
  </sheetData>
  <sheetProtection password="E854" sheet="1" objects="1" scenarios="1"/>
  <mergeCells count="94">
    <mergeCell ref="AR42:AX42"/>
    <mergeCell ref="AF38:AL38"/>
    <mergeCell ref="AR38:AX38"/>
    <mergeCell ref="AL16:BA17"/>
    <mergeCell ref="X16:AK17"/>
    <mergeCell ref="C27:BA27"/>
    <mergeCell ref="B24:G24"/>
    <mergeCell ref="L38:W38"/>
    <mergeCell ref="B31:O31"/>
    <mergeCell ref="D33:L33"/>
    <mergeCell ref="M35:S35"/>
    <mergeCell ref="B28:T29"/>
    <mergeCell ref="B35:L35"/>
    <mergeCell ref="B41:K42"/>
    <mergeCell ref="AA22:AL22"/>
    <mergeCell ref="AM22:AW22"/>
    <mergeCell ref="AF48:AL48"/>
    <mergeCell ref="V29:BD29"/>
    <mergeCell ref="P31:AX31"/>
    <mergeCell ref="BD44:BD48"/>
    <mergeCell ref="M44:X44"/>
    <mergeCell ref="M46:X46"/>
    <mergeCell ref="M48:X48"/>
    <mergeCell ref="AF46:AL46"/>
    <mergeCell ref="AF44:AL44"/>
    <mergeCell ref="M42:X42"/>
    <mergeCell ref="AF33:AO33"/>
    <mergeCell ref="AF35:AO35"/>
    <mergeCell ref="M33:S33"/>
    <mergeCell ref="B40:Q40"/>
    <mergeCell ref="AR46:AX46"/>
    <mergeCell ref="AF42:AL42"/>
    <mergeCell ref="AR44:AX44"/>
    <mergeCell ref="AM23:AW23"/>
    <mergeCell ref="AM24:AW24"/>
    <mergeCell ref="AA23:AL23"/>
    <mergeCell ref="B23:G23"/>
    <mergeCell ref="H23:L23"/>
    <mergeCell ref="M23:S23"/>
    <mergeCell ref="T23:Z23"/>
    <mergeCell ref="B43:K43"/>
    <mergeCell ref="AA24:AL24"/>
    <mergeCell ref="H24:L24"/>
    <mergeCell ref="M24:S24"/>
    <mergeCell ref="T24:Z24"/>
    <mergeCell ref="AM25:AW25"/>
    <mergeCell ref="AA25:AL25"/>
    <mergeCell ref="AX24:BD24"/>
    <mergeCell ref="AY20:BD23"/>
    <mergeCell ref="AM21:AW21"/>
    <mergeCell ref="AM20:AW20"/>
    <mergeCell ref="AA21:AL21"/>
    <mergeCell ref="B22:G22"/>
    <mergeCell ref="H22:L22"/>
    <mergeCell ref="M22:S22"/>
    <mergeCell ref="T22:Z22"/>
    <mergeCell ref="B21:G21"/>
    <mergeCell ref="M21:S21"/>
    <mergeCell ref="T21:Z21"/>
    <mergeCell ref="H21:L21"/>
    <mergeCell ref="B19:G19"/>
    <mergeCell ref="H19:L19"/>
    <mergeCell ref="AA20:AL20"/>
    <mergeCell ref="M19:S19"/>
    <mergeCell ref="T19:Z19"/>
    <mergeCell ref="M20:S20"/>
    <mergeCell ref="T20:Z20"/>
    <mergeCell ref="AW2:BC2"/>
    <mergeCell ref="B12:AA12"/>
    <mergeCell ref="AB12:BA12"/>
    <mergeCell ref="AP14:AS14"/>
    <mergeCell ref="AX5:BB5"/>
    <mergeCell ref="AT14:BA14"/>
    <mergeCell ref="B8:AE8"/>
    <mergeCell ref="B9:AE9"/>
    <mergeCell ref="B11:AA11"/>
    <mergeCell ref="AB11:BA11"/>
    <mergeCell ref="AG8:BA9"/>
    <mergeCell ref="B45:K45"/>
    <mergeCell ref="F5:Z7"/>
    <mergeCell ref="AY50:BD50"/>
    <mergeCell ref="AP15:AS15"/>
    <mergeCell ref="H16:W16"/>
    <mergeCell ref="B16:G16"/>
    <mergeCell ref="B15:Y15"/>
    <mergeCell ref="Z14:AO14"/>
    <mergeCell ref="B14:Y14"/>
    <mergeCell ref="AT15:BA15"/>
    <mergeCell ref="Z15:AO15"/>
    <mergeCell ref="AM19:AW19"/>
    <mergeCell ref="AA19:AL19"/>
    <mergeCell ref="B20:G20"/>
    <mergeCell ref="H20:L20"/>
    <mergeCell ref="B18:AD18"/>
  </mergeCells>
  <phoneticPr fontId="0" type="noConversion"/>
  <conditionalFormatting sqref="AM25:AW25">
    <cfRule type="expression" dxfId="26" priority="1" stopIfTrue="1">
      <formula>ROUND(SUM(AM20:AM24),2)&lt;&gt;DueTotal</formula>
    </cfRule>
    <cfRule type="cellIs" dxfId="25" priority="2" stopIfTrue="1" operator="equal">
      <formula>0</formula>
    </cfRule>
  </conditionalFormatting>
  <conditionalFormatting sqref="AM28:AS28">
    <cfRule type="cellIs" dxfId="24" priority="3" stopIfTrue="1" operator="equal">
      <formula>0</formula>
    </cfRule>
  </conditionalFormatting>
  <conditionalFormatting sqref="V29:BD29">
    <cfRule type="expression" dxfId="23" priority="4" stopIfTrue="1">
      <formula>LEN(V29)&lt;3</formula>
    </cfRule>
  </conditionalFormatting>
  <conditionalFormatting sqref="M33:S33 M35:S35">
    <cfRule type="cellIs" dxfId="22" priority="5" stopIfTrue="1" operator="equal">
      <formula>0</formula>
    </cfRule>
  </conditionalFormatting>
  <conditionalFormatting sqref="B20 T20 H20:M20 AM20">
    <cfRule type="expression" dxfId="21" priority="6" stopIfTrue="1">
      <formula>ISBLANK(B20)</formula>
    </cfRule>
  </conditionalFormatting>
  <conditionalFormatting sqref="AY20:BD23">
    <cfRule type="expression" dxfId="20" priority="7" stopIfTrue="1">
      <formula>SUM($AM$20:$AM$23)=SUM(CostTotal)</formula>
    </cfRule>
  </conditionalFormatting>
  <conditionalFormatting sqref="B24:Z24">
    <cfRule type="expression" dxfId="19" priority="8" stopIfTrue="1">
      <formula>AND(SUM(CostTotal)&gt;0.02,SUM(Advance)=0)</formula>
    </cfRule>
  </conditionalFormatting>
  <conditionalFormatting sqref="AE2:AT6">
    <cfRule type="expression" dxfId="18" priority="9" stopIfTrue="1">
      <formula>tstStatus=0</formula>
    </cfRule>
  </conditionalFormatting>
  <conditionalFormatting sqref="AL16:BA17">
    <cfRule type="expression" dxfId="17" priority="10" stopIfTrue="1">
      <formula>AND(OR(tstStatus=1,tstStatus=2),LEN(AL16)&lt;3)</formula>
    </cfRule>
  </conditionalFormatting>
  <conditionalFormatting sqref="AF33:AO33 AF35:AO35">
    <cfRule type="expression" dxfId="16" priority="11" stopIfTrue="1">
      <formula>AND(AF33=0,TotPerDiem&gt;0.0099)</formula>
    </cfRule>
  </conditionalFormatting>
  <conditionalFormatting sqref="C27:BA27">
    <cfRule type="expression" dxfId="15" priority="12" stopIfTrue="1">
      <formula>PettyCash2test=TRUE()</formula>
    </cfRule>
  </conditionalFormatting>
  <dataValidations xWindow="111" yWindow="558" count="6">
    <dataValidation type="textLength" operator="equal" allowBlank="1" showInputMessage="1" showErrorMessage="1" error="Please enter 2 digits" prompt="enter 2 digits" sqref="H20:L23">
      <formula1>2</formula1>
    </dataValidation>
    <dataValidation type="textLength" operator="equal" allowBlank="1" showInputMessage="1" showErrorMessage="1" error="Please enter 5 digits" prompt="enter 5 digits" sqref="M20:Z23">
      <formula1>5</formula1>
    </dataValidation>
    <dataValidation type="textLength" allowBlank="1" showInputMessage="1" showErrorMessage="1" error="Please enter 6 digits for a grant_x000a_or 9 digits for a project" prompt="Enter 6 digits for a grant_x000a_or 9 digits for a project" sqref="AA20:AL24">
      <formula1>6</formula1>
      <formula2>9</formula2>
    </dataValidation>
    <dataValidation allowBlank="1" sqref="AA25:AL25 B24:Z24"/>
    <dataValidation type="list" allowBlank="1" showInputMessage="1" showErrorMessage="1" sqref="AF33 AF35">
      <formula1>hours</formula1>
    </dataValidation>
    <dataValidation type="textLength" errorStyle="warning" operator="equal" allowBlank="1" showInputMessage="1" showErrorMessage="1" errorTitle="Account" error="Accounts are 4 digits long." promptTitle="Account" prompt="Enter 4 digits" sqref="B20:G23">
      <formula1>4</formula1>
    </dataValidation>
  </dataValidations>
  <hyperlinks>
    <hyperlink ref="AW2:BC2" location="Page2" tooltip="Read more about this form" display="Documentation"/>
    <hyperlink ref="B40:G40" location="Signatures" tooltip="Read more about approvals and signatures" display="Approvals:"/>
    <hyperlink ref="F5:Z7" r:id="rId1" tooltip="Link to Financial Affairs Policies web page" display="(See University Travel and Business Expense Policies)"/>
    <hyperlink ref="B8:AE8" location="Name" tooltip="Click here to input or change (on page 1)." display="Name"/>
    <hyperlink ref="D33:L33" location="DepartDate" tooltip="Click here to input or change (on page 1)." display="Departure Date: "/>
    <hyperlink ref="B31:O31" location="Destination" tooltip="Click here to input or change (on page 1)." display="Destination \ Cities visited: "/>
    <hyperlink ref="AG8:BA9" location="Mailing" tooltip="Read about our mailing policy" display="Mailing"/>
    <hyperlink ref="B28:T29" location="BusConnectn" tooltip="Read more about this topic" display="Business Connection - purpose of the trip \ expense"/>
  </hyperlinks>
  <pageMargins left="0.5" right="0.5" top="0.5" bottom="0.46" header="0.5" footer="0.28000000000000003"/>
  <pageSetup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5129" r:id="rId5" name="Group Box 9">
              <controlPr defaultSize="0" autoFill="0" autoPict="0">
                <anchor moveWithCells="1">
                  <from>
                    <xdr:col>30</xdr:col>
                    <xdr:colOff>9525</xdr:colOff>
                    <xdr:row>0</xdr:row>
                    <xdr:rowOff>76200</xdr:rowOff>
                  </from>
                  <to>
                    <xdr:col>46</xdr:col>
                    <xdr:colOff>9525</xdr:colOff>
                    <xdr:row>6</xdr:row>
                    <xdr:rowOff>9525</xdr:rowOff>
                  </to>
                </anchor>
              </controlPr>
            </control>
          </mc:Choice>
        </mc:AlternateContent>
        <mc:AlternateContent xmlns:mc="http://schemas.openxmlformats.org/markup-compatibility/2006">
          <mc:Choice Requires="x14">
            <control shapeId="5131" r:id="rId6" name="Group Box 11">
              <controlPr defaultSize="0" autoFill="0" autoPict="0">
                <anchor moveWithCells="1">
                  <from>
                    <xdr:col>51</xdr:col>
                    <xdr:colOff>57150</xdr:colOff>
                    <xdr:row>43</xdr:row>
                    <xdr:rowOff>0</xdr:rowOff>
                  </from>
                  <to>
                    <xdr:col>54</xdr:col>
                    <xdr:colOff>95250</xdr:colOff>
                    <xdr:row>48</xdr:row>
                    <xdr:rowOff>0</xdr:rowOff>
                  </to>
                </anchor>
              </controlPr>
            </control>
          </mc:Choice>
        </mc:AlternateContent>
        <mc:AlternateContent xmlns:mc="http://schemas.openxmlformats.org/markup-compatibility/2006">
          <mc:Choice Requires="x14">
            <control shapeId="5135" r:id="rId7" name="Option Button 15">
              <controlPr defaultSize="0" autoFill="0" autoLine="0" autoPict="0">
                <anchor moveWithCells="1">
                  <from>
                    <xdr:col>30</xdr:col>
                    <xdr:colOff>95250</xdr:colOff>
                    <xdr:row>1</xdr:row>
                    <xdr:rowOff>19050</xdr:rowOff>
                  </from>
                  <to>
                    <xdr:col>44</xdr:col>
                    <xdr:colOff>47625</xdr:colOff>
                    <xdr:row>1</xdr:row>
                    <xdr:rowOff>238125</xdr:rowOff>
                  </to>
                </anchor>
              </controlPr>
            </control>
          </mc:Choice>
        </mc:AlternateContent>
        <mc:AlternateContent xmlns:mc="http://schemas.openxmlformats.org/markup-compatibility/2006">
          <mc:Choice Requires="x14">
            <control shapeId="5136" r:id="rId8" name="Option Button 16">
              <controlPr defaultSize="0" autoFill="0" autoLine="0" autoPict="0">
                <anchor moveWithCells="1">
                  <from>
                    <xdr:col>30</xdr:col>
                    <xdr:colOff>95250</xdr:colOff>
                    <xdr:row>2</xdr:row>
                    <xdr:rowOff>28575</xdr:rowOff>
                  </from>
                  <to>
                    <xdr:col>45</xdr:col>
                    <xdr:colOff>9525</xdr:colOff>
                    <xdr:row>3</xdr:row>
                    <xdr:rowOff>57150</xdr:rowOff>
                  </to>
                </anchor>
              </controlPr>
            </control>
          </mc:Choice>
        </mc:AlternateContent>
        <mc:AlternateContent xmlns:mc="http://schemas.openxmlformats.org/markup-compatibility/2006">
          <mc:Choice Requires="x14">
            <control shapeId="5137" r:id="rId9" name="Option Button 17">
              <controlPr defaultSize="0" autoFill="0" autoLine="0" autoPict="0">
                <anchor moveWithCells="1">
                  <from>
                    <xdr:col>30</xdr:col>
                    <xdr:colOff>95250</xdr:colOff>
                    <xdr:row>3</xdr:row>
                    <xdr:rowOff>95250</xdr:rowOff>
                  </from>
                  <to>
                    <xdr:col>45</xdr:col>
                    <xdr:colOff>66675</xdr:colOff>
                    <xdr:row>4</xdr:row>
                    <xdr:rowOff>123825</xdr:rowOff>
                  </to>
                </anchor>
              </controlPr>
            </control>
          </mc:Choice>
        </mc:AlternateContent>
        <mc:AlternateContent xmlns:mc="http://schemas.openxmlformats.org/markup-compatibility/2006">
          <mc:Choice Requires="x14">
            <control shapeId="5165" r:id="rId10" name="Option Button 45">
              <controlPr defaultSize="0" autoFill="0" autoLine="0" autoPict="0">
                <anchor moveWithCells="1">
                  <from>
                    <xdr:col>30</xdr:col>
                    <xdr:colOff>95250</xdr:colOff>
                    <xdr:row>4</xdr:row>
                    <xdr:rowOff>161925</xdr:rowOff>
                  </from>
                  <to>
                    <xdr:col>45</xdr:col>
                    <xdr:colOff>66675</xdr:colOff>
                    <xdr:row>6</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A1:E27"/>
  <sheetViews>
    <sheetView showGridLines="0" showRowColHeaders="0" zoomScaleNormal="100" workbookViewId="0"/>
  </sheetViews>
  <sheetFormatPr defaultRowHeight="12.75" x14ac:dyDescent="0.2"/>
  <cols>
    <col min="1" max="1" width="5.7109375" style="28" customWidth="1"/>
    <col min="2" max="2" width="85.7109375" style="27" customWidth="1"/>
    <col min="3" max="3" width="5.7109375" customWidth="1"/>
  </cols>
  <sheetData>
    <row r="1" spans="1:5" x14ac:dyDescent="0.2">
      <c r="B1" s="29" t="s">
        <v>77</v>
      </c>
      <c r="C1" s="345" t="s">
        <v>62</v>
      </c>
      <c r="D1" s="345"/>
      <c r="E1" s="345"/>
    </row>
    <row r="2" spans="1:5" ht="18" x14ac:dyDescent="0.25">
      <c r="A2" s="25" t="s">
        <v>66</v>
      </c>
      <c r="B2" s="32" t="s">
        <v>179</v>
      </c>
    </row>
    <row r="3" spans="1:5" ht="51" x14ac:dyDescent="0.2">
      <c r="B3" s="36" t="s">
        <v>188</v>
      </c>
    </row>
    <row r="4" spans="1:5" ht="51" x14ac:dyDescent="0.2">
      <c r="B4" s="36" t="s">
        <v>98</v>
      </c>
    </row>
    <row r="5" spans="1:5" ht="25.5" x14ac:dyDescent="0.2">
      <c r="B5" s="33" t="s">
        <v>99</v>
      </c>
    </row>
    <row r="6" spans="1:5" ht="18" x14ac:dyDescent="0.25">
      <c r="A6" s="25" t="s">
        <v>66</v>
      </c>
      <c r="B6" s="32" t="s">
        <v>101</v>
      </c>
    </row>
    <row r="7" spans="1:5" ht="38.25" x14ac:dyDescent="0.2">
      <c r="B7" s="33" t="s">
        <v>106</v>
      </c>
    </row>
    <row r="8" spans="1:5" ht="25.5" x14ac:dyDescent="0.2">
      <c r="B8" s="33" t="s">
        <v>160</v>
      </c>
    </row>
    <row r="9" spans="1:5" x14ac:dyDescent="0.2">
      <c r="B9" s="33" t="s">
        <v>100</v>
      </c>
    </row>
    <row r="10" spans="1:5" x14ac:dyDescent="0.2">
      <c r="B10" s="34" t="s">
        <v>73</v>
      </c>
      <c r="C10" s="27"/>
    </row>
    <row r="11" spans="1:5" ht="18" x14ac:dyDescent="0.25">
      <c r="A11" s="25" t="s">
        <v>66</v>
      </c>
      <c r="B11" s="32" t="s">
        <v>102</v>
      </c>
    </row>
    <row r="12" spans="1:5" ht="51" x14ac:dyDescent="0.2">
      <c r="B12" s="33" t="s">
        <v>181</v>
      </c>
    </row>
    <row r="13" spans="1:5" ht="76.5" x14ac:dyDescent="0.2">
      <c r="B13" s="33" t="s">
        <v>180</v>
      </c>
    </row>
    <row r="14" spans="1:5" x14ac:dyDescent="0.2">
      <c r="B14" s="33" t="s">
        <v>97</v>
      </c>
    </row>
    <row r="15" spans="1:5" x14ac:dyDescent="0.2">
      <c r="B15" s="34" t="s">
        <v>73</v>
      </c>
    </row>
    <row r="16" spans="1:5" ht="18" x14ac:dyDescent="0.25">
      <c r="A16" s="25" t="s">
        <v>66</v>
      </c>
      <c r="B16" s="32" t="s">
        <v>103</v>
      </c>
    </row>
    <row r="17" spans="1:2" ht="63.75" x14ac:dyDescent="0.2">
      <c r="B17" s="33" t="s">
        <v>189</v>
      </c>
    </row>
    <row r="18" spans="1:2" ht="18" x14ac:dyDescent="0.25">
      <c r="A18" s="25" t="s">
        <v>66</v>
      </c>
      <c r="B18" s="32" t="s">
        <v>104</v>
      </c>
    </row>
    <row r="19" spans="1:2" ht="25.5" x14ac:dyDescent="0.2">
      <c r="B19" s="33" t="s">
        <v>105</v>
      </c>
    </row>
    <row r="20" spans="1:2" ht="65.099999999999994" customHeight="1" x14ac:dyDescent="0.2">
      <c r="B20" s="33" t="s">
        <v>162</v>
      </c>
    </row>
    <row r="21" spans="1:2" ht="18" x14ac:dyDescent="0.25">
      <c r="A21" s="25" t="s">
        <v>66</v>
      </c>
      <c r="B21" s="32" t="s">
        <v>161</v>
      </c>
    </row>
    <row r="22" spans="1:2" ht="51" x14ac:dyDescent="0.2">
      <c r="B22" s="33" t="s">
        <v>185</v>
      </c>
    </row>
    <row r="23" spans="1:2" ht="18" x14ac:dyDescent="0.25">
      <c r="A23" s="25" t="s">
        <v>66</v>
      </c>
      <c r="B23" s="32" t="s">
        <v>76</v>
      </c>
    </row>
    <row r="24" spans="1:2" ht="76.5" x14ac:dyDescent="0.2">
      <c r="B24" s="33" t="s">
        <v>183</v>
      </c>
    </row>
    <row r="25" spans="1:2" ht="18" x14ac:dyDescent="0.25">
      <c r="A25" s="25" t="s">
        <v>66</v>
      </c>
      <c r="B25" s="32" t="s">
        <v>148</v>
      </c>
    </row>
    <row r="26" spans="1:2" ht="51" x14ac:dyDescent="0.2">
      <c r="B26" s="33" t="s">
        <v>182</v>
      </c>
    </row>
    <row r="27" spans="1:2" ht="24.95" customHeight="1" x14ac:dyDescent="0.2">
      <c r="B27" s="37" t="s">
        <v>73</v>
      </c>
    </row>
  </sheetData>
  <sheetProtection password="E854" sheet="1" objects="1" scenarios="1"/>
  <mergeCells count="1">
    <mergeCell ref="C1:E1"/>
  </mergeCells>
  <phoneticPr fontId="9" type="noConversion"/>
  <hyperlinks>
    <hyperlink ref="C1" r:id="rId1"/>
    <hyperlink ref="A2" location="form_p1!A1" tooltip="Back to form_p1" display="Back"/>
    <hyperlink ref="A6" location="form_p1!O11" tooltip="Back to page 1" display="Back"/>
    <hyperlink ref="A11" location="form_p1!B28" tooltip="Back to page 1" display="Back"/>
    <hyperlink ref="C1:D1" r:id="rId2" tooltip="We'd appreceiate your comments" display="Accounts Payable"/>
    <hyperlink ref="B10" r:id="rId3" tooltip="Financial Affairs Policy page link"/>
    <hyperlink ref="A16" location="form_p1!Y38" tooltip="Back to page 1" display="Back"/>
    <hyperlink ref="A18" location="form_p2!B18" tooltip="Back to page 2" display="Back"/>
    <hyperlink ref="A23" location="form_p2!A39" tooltip="Back to page 2" display="Back"/>
    <hyperlink ref="B27" r:id="rId4" tooltip="Financial Affairs Policy page link"/>
    <hyperlink ref="B15" r:id="rId5" tooltip="Financial Affairs Policy page link"/>
    <hyperlink ref="C1:E1" r:id="rId6" tooltip="We'd appreceiate your comments" display="Accounts Payable"/>
    <hyperlink ref="A25" location="form_p2!AG7" tooltip="Back to page 2" display="Back"/>
    <hyperlink ref="A21" location="form_p2!B27" tooltip="Back to page 2" display="Back"/>
  </hyperlinks>
  <pageMargins left="0.75" right="0.75" top="0.94" bottom="0.78" header="0.5" footer="0.5"/>
  <pageSetup orientation="portrait" r:id="rId7"/>
  <headerFooter alignWithMargins="0">
    <oddHeader>&amp;C&amp;"Arial,Italic"&amp;12Brandeis University - Financial Affairs and Treasury Services</oddHeader>
    <oddFooter>&amp;L&amp;8Business Expense and \ or Travel report Documentation: p &amp;P/&amp;N</oddFooter>
  </headerFooter>
  <rowBreaks count="1" manualBreakCount="1">
    <brk id="20" min="1" max="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29</vt:i4>
      </vt:variant>
    </vt:vector>
  </HeadingPairs>
  <TitlesOfParts>
    <vt:vector size="34" baseType="lpstr">
      <vt:lpstr>LOG</vt:lpstr>
      <vt:lpstr>form_p1</vt:lpstr>
      <vt:lpstr>form_p2</vt:lpstr>
      <vt:lpstr>Documentation</vt:lpstr>
      <vt:lpstr>Sheet1</vt:lpstr>
      <vt:lpstr>_use1</vt:lpstr>
      <vt:lpstr>Advance</vt:lpstr>
      <vt:lpstr>BusConnectn</vt:lpstr>
      <vt:lpstr>CostTotal</vt:lpstr>
      <vt:lpstr>DepartDate</vt:lpstr>
      <vt:lpstr>DeptID</vt:lpstr>
      <vt:lpstr>Destination</vt:lpstr>
      <vt:lpstr>DueTotal</vt:lpstr>
      <vt:lpstr>Feedback</vt:lpstr>
      <vt:lpstr>hours</vt:lpstr>
      <vt:lpstr>itwDept</vt:lpstr>
      <vt:lpstr>itwLog</vt:lpstr>
      <vt:lpstr>Mailing</vt:lpstr>
      <vt:lpstr>MileRate</vt:lpstr>
      <vt:lpstr>Name</vt:lpstr>
      <vt:lpstr>Page2</vt:lpstr>
      <vt:lpstr>PettyCash1</vt:lpstr>
      <vt:lpstr>PettyCash2test</vt:lpstr>
      <vt:lpstr>Documentation!Print_Area</vt:lpstr>
      <vt:lpstr>form_p1!Print_Area</vt:lpstr>
      <vt:lpstr>form_p2!Print_Area</vt:lpstr>
      <vt:lpstr>ReturnDate</vt:lpstr>
      <vt:lpstr>Sec_D1</vt:lpstr>
      <vt:lpstr>Sec_D2</vt:lpstr>
      <vt:lpstr>Sec_D3</vt:lpstr>
      <vt:lpstr>Signatures</vt:lpstr>
      <vt:lpstr>TotPerDiem</vt:lpstr>
      <vt:lpstr>Travel</vt:lpstr>
      <vt:lpstr>tstStatus</vt:lpstr>
    </vt:vector>
  </TitlesOfParts>
  <Company>Brandeis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D. Snell \ Ofer Ben-Gai</dc:creator>
  <dc:description>ongoing chenges tracked in LOG sheet_x000d_
additions based on user feedback</dc:description>
  <cp:lastModifiedBy>Courtney Sampson</cp:lastModifiedBy>
  <cp:lastPrinted>2014-03-06T16:00:06Z</cp:lastPrinted>
  <dcterms:created xsi:type="dcterms:W3CDTF">2001-04-23T19:27:21Z</dcterms:created>
  <dcterms:modified xsi:type="dcterms:W3CDTF">2017-02-23T19:24:28Z</dcterms:modified>
</cp:coreProperties>
</file>